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INAIP2\Administracion\DAVID\estados financieros ok\EEFF 2018\Formatos de Captura para la SAF-2018\LDF\4to. Trimestre\"/>
    </mc:Choice>
  </mc:AlternateContent>
  <xr:revisionPtr revIDLastSave="0" documentId="13_ncr:1_{2CA96E86-D56E-4CA7-B0B7-0977B305ACA3}" xr6:coauthVersionLast="43" xr6:coauthVersionMax="43" xr10:uidLastSave="{00000000-0000-0000-0000-000000000000}"/>
  <bookViews>
    <workbookView xWindow="0" yWindow="0" windowWidth="20490" windowHeight="10920" firstSheet="11" activeTab="12" xr2:uid="{00000000-000D-0000-FFFF-FFFF00000000}"/>
  </bookViews>
  <sheets>
    <sheet name="Edo de sit financiera detallado" sheetId="2" r:id="rId1"/>
    <sheet name="informe analitico y otros pasiv" sheetId="3" r:id="rId2"/>
    <sheet name="inf analit obligaciones diferen" sheetId="4" r:id="rId3"/>
    <sheet name="Balance presupuestario" sheetId="5" r:id="rId4"/>
    <sheet name="Edo analit ing detallado" sheetId="6" r:id="rId5"/>
    <sheet name="Clasif x objeto de gasto" sheetId="7" r:id="rId6"/>
    <sheet name="Clasificación Admiva" sheetId="8" r:id="rId7"/>
    <sheet name="Clasificación Funcional" sheetId="9" r:id="rId8"/>
    <sheet name="Clasif serv personales x catego" sheetId="10" r:id="rId9"/>
    <sheet name="Proyección de ingresos" sheetId="11" state="hidden" r:id="rId10"/>
    <sheet name="Proyección de Egresos" sheetId="12" state="hidden" r:id="rId11"/>
    <sheet name="Resultado de Ingresos" sheetId="13" r:id="rId12"/>
    <sheet name="Resultado de Egresos" sheetId="14" r:id="rId13"/>
    <sheet name="Informe sobre estudios actuaria" sheetId="15" r:id="rId14"/>
  </sheets>
  <calcPr calcId="181029"/>
</workbook>
</file>

<file path=xl/calcChain.xml><?xml version="1.0" encoding="utf-8"?>
<calcChain xmlns="http://schemas.openxmlformats.org/spreadsheetml/2006/main">
  <c r="G16" i="13" l="1"/>
  <c r="G13" i="13"/>
  <c r="G18" i="9"/>
  <c r="B41" i="7"/>
  <c r="C41" i="7"/>
  <c r="D41" i="7"/>
  <c r="E41" i="7"/>
  <c r="F41" i="7"/>
  <c r="G41" i="7"/>
  <c r="G10" i="14" l="1"/>
  <c r="G9" i="14"/>
  <c r="G8" i="14"/>
  <c r="G7" i="14"/>
  <c r="G6" i="14"/>
  <c r="D9" i="10" l="1"/>
  <c r="G9" i="10" s="1"/>
  <c r="D16" i="6"/>
  <c r="D46" i="2" l="1"/>
  <c r="A1" i="15" l="1"/>
  <c r="A1" i="14"/>
  <c r="A1" i="13"/>
  <c r="A1" i="12"/>
  <c r="A1" i="11"/>
  <c r="A1" i="10"/>
  <c r="A1" i="9"/>
  <c r="A1" i="8"/>
  <c r="A1" i="7"/>
  <c r="A1" i="6"/>
  <c r="A1" i="5"/>
  <c r="A1" i="3"/>
  <c r="A1" i="4"/>
  <c r="G16" i="14" l="1"/>
  <c r="F16" i="14"/>
  <c r="E16" i="14"/>
  <c r="D16" i="14"/>
  <c r="C16" i="14"/>
  <c r="B16" i="14"/>
  <c r="G5" i="14"/>
  <c r="G27" i="14" s="1"/>
  <c r="F5" i="14"/>
  <c r="F27" i="14" s="1"/>
  <c r="E5" i="14"/>
  <c r="D5" i="14"/>
  <c r="C5" i="14"/>
  <c r="C27" i="14" s="1"/>
  <c r="B5" i="14"/>
  <c r="G35" i="13"/>
  <c r="F35" i="13"/>
  <c r="E35" i="13"/>
  <c r="D35" i="13"/>
  <c r="C35" i="13"/>
  <c r="B35" i="13"/>
  <c r="G27" i="13"/>
  <c r="F27" i="13"/>
  <c r="E27" i="13"/>
  <c r="D27" i="13"/>
  <c r="C27" i="13"/>
  <c r="B27" i="13"/>
  <c r="G20" i="13"/>
  <c r="F20" i="13"/>
  <c r="E20" i="13"/>
  <c r="D20" i="13"/>
  <c r="C20" i="13"/>
  <c r="B20" i="13"/>
  <c r="G6" i="13"/>
  <c r="G30" i="13" s="1"/>
  <c r="F6" i="13"/>
  <c r="F30" i="13" s="1"/>
  <c r="E6" i="13"/>
  <c r="D6" i="13"/>
  <c r="C6" i="13"/>
  <c r="C30" i="13" s="1"/>
  <c r="B6" i="13"/>
  <c r="B30" i="13" s="1"/>
  <c r="B18" i="12"/>
  <c r="G18" i="12"/>
  <c r="F18" i="12"/>
  <c r="E18" i="12"/>
  <c r="D18" i="12"/>
  <c r="C18" i="12"/>
  <c r="G7" i="12"/>
  <c r="F7" i="12"/>
  <c r="E7" i="12"/>
  <c r="B7" i="12"/>
  <c r="B29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D32" i="11" s="1"/>
  <c r="C8" i="11"/>
  <c r="B8" i="11"/>
  <c r="E32" i="11" l="1"/>
  <c r="G29" i="12"/>
  <c r="B32" i="11"/>
  <c r="F32" i="11"/>
  <c r="D30" i="13"/>
  <c r="D27" i="14"/>
  <c r="C32" i="11"/>
  <c r="G32" i="11"/>
  <c r="E29" i="12"/>
  <c r="E30" i="13"/>
  <c r="E27" i="14"/>
  <c r="F29" i="12"/>
  <c r="B27" i="14"/>
  <c r="D21" i="10"/>
  <c r="G21" i="10" s="1"/>
  <c r="D30" i="10"/>
  <c r="G30" i="10" s="1"/>
  <c r="D29" i="10"/>
  <c r="G29" i="10" s="1"/>
  <c r="D28" i="10"/>
  <c r="F27" i="10"/>
  <c r="E27" i="10"/>
  <c r="C27" i="10"/>
  <c r="B27" i="10"/>
  <c r="D26" i="10"/>
  <c r="G26" i="10" s="1"/>
  <c r="D25" i="10"/>
  <c r="G25" i="10" s="1"/>
  <c r="D24" i="10"/>
  <c r="F23" i="10"/>
  <c r="E23" i="10"/>
  <c r="C23" i="10"/>
  <c r="B23" i="10"/>
  <c r="D22" i="10"/>
  <c r="G22" i="10" s="1"/>
  <c r="D18" i="10"/>
  <c r="G18" i="10" s="1"/>
  <c r="D10" i="10"/>
  <c r="G10" i="10" s="1"/>
  <c r="D14" i="10"/>
  <c r="G14" i="10" s="1"/>
  <c r="D13" i="10"/>
  <c r="G13" i="10" s="1"/>
  <c r="D12" i="10"/>
  <c r="G12" i="10" s="1"/>
  <c r="D17" i="10"/>
  <c r="G17" i="10" s="1"/>
  <c r="D16" i="10"/>
  <c r="G16" i="10" s="1"/>
  <c r="F15" i="10"/>
  <c r="E15" i="10"/>
  <c r="C15" i="10"/>
  <c r="B15" i="10"/>
  <c r="F11" i="10"/>
  <c r="F8" i="10" s="1"/>
  <c r="E11" i="10"/>
  <c r="E8" i="10" s="1"/>
  <c r="C11" i="10"/>
  <c r="C8" i="10" s="1"/>
  <c r="B11" i="10"/>
  <c r="G81" i="9"/>
  <c r="D81" i="9"/>
  <c r="G80" i="9"/>
  <c r="D80" i="9"/>
  <c r="G79" i="9"/>
  <c r="D79" i="9"/>
  <c r="G78" i="9"/>
  <c r="D78" i="9"/>
  <c r="F77" i="9"/>
  <c r="E77" i="9"/>
  <c r="C77" i="9"/>
  <c r="B77" i="9"/>
  <c r="G75" i="9"/>
  <c r="D75" i="9"/>
  <c r="G74" i="9"/>
  <c r="D74" i="9"/>
  <c r="G73" i="9"/>
  <c r="D73" i="9"/>
  <c r="G72" i="9"/>
  <c r="D72" i="9"/>
  <c r="G71" i="9"/>
  <c r="D71" i="9"/>
  <c r="G70" i="9"/>
  <c r="D70" i="9"/>
  <c r="G69" i="9"/>
  <c r="D69" i="9"/>
  <c r="G68" i="9"/>
  <c r="D68" i="9"/>
  <c r="G67" i="9"/>
  <c r="D67" i="9"/>
  <c r="F66" i="9"/>
  <c r="E66" i="9"/>
  <c r="C66" i="9"/>
  <c r="B66" i="9"/>
  <c r="G64" i="9"/>
  <c r="D64" i="9"/>
  <c r="G63" i="9"/>
  <c r="D63" i="9"/>
  <c r="G62" i="9"/>
  <c r="D62" i="9"/>
  <c r="G61" i="9"/>
  <c r="D61" i="9"/>
  <c r="G60" i="9"/>
  <c r="D60" i="9"/>
  <c r="G59" i="9"/>
  <c r="D59" i="9"/>
  <c r="G58" i="9"/>
  <c r="D58" i="9"/>
  <c r="F57" i="9"/>
  <c r="E57" i="9"/>
  <c r="C57" i="9"/>
  <c r="B57" i="9"/>
  <c r="G55" i="9"/>
  <c r="D55" i="9"/>
  <c r="G54" i="9"/>
  <c r="D54" i="9"/>
  <c r="G53" i="9"/>
  <c r="D53" i="9"/>
  <c r="G52" i="9"/>
  <c r="D52" i="9"/>
  <c r="G51" i="9"/>
  <c r="D51" i="9"/>
  <c r="G50" i="9"/>
  <c r="D50" i="9"/>
  <c r="G49" i="9"/>
  <c r="D49" i="9"/>
  <c r="G48" i="9"/>
  <c r="G47" i="9" s="1"/>
  <c r="D48" i="9"/>
  <c r="F47" i="9"/>
  <c r="E47" i="9"/>
  <c r="C47" i="9"/>
  <c r="B47" i="9"/>
  <c r="D44" i="9"/>
  <c r="D43" i="9"/>
  <c r="D42" i="9"/>
  <c r="D41" i="9"/>
  <c r="G44" i="9"/>
  <c r="G43" i="9"/>
  <c r="G42" i="9"/>
  <c r="G41" i="9"/>
  <c r="D38" i="9"/>
  <c r="D37" i="9"/>
  <c r="D36" i="9"/>
  <c r="D35" i="9"/>
  <c r="D34" i="9"/>
  <c r="D33" i="9"/>
  <c r="D32" i="9"/>
  <c r="D31" i="9"/>
  <c r="G38" i="9"/>
  <c r="G37" i="9"/>
  <c r="G36" i="9"/>
  <c r="G35" i="9"/>
  <c r="G34" i="9"/>
  <c r="G33" i="9"/>
  <c r="G32" i="9"/>
  <c r="G31" i="9"/>
  <c r="G30" i="9"/>
  <c r="D30" i="9"/>
  <c r="F29" i="9"/>
  <c r="E29" i="9"/>
  <c r="C29" i="9"/>
  <c r="F40" i="9"/>
  <c r="E40" i="9"/>
  <c r="C40" i="9"/>
  <c r="B40" i="9"/>
  <c r="B29" i="9"/>
  <c r="G27" i="9"/>
  <c r="G26" i="9"/>
  <c r="G25" i="9"/>
  <c r="G24" i="9"/>
  <c r="G23" i="9"/>
  <c r="G22" i="9"/>
  <c r="G21" i="9"/>
  <c r="D27" i="9"/>
  <c r="D26" i="9"/>
  <c r="D25" i="9"/>
  <c r="D24" i="9"/>
  <c r="D23" i="9"/>
  <c r="D22" i="9"/>
  <c r="D21" i="9"/>
  <c r="F20" i="9"/>
  <c r="E20" i="9"/>
  <c r="C20" i="9"/>
  <c r="B20" i="9"/>
  <c r="G17" i="9"/>
  <c r="G16" i="9"/>
  <c r="G15" i="9"/>
  <c r="G14" i="9"/>
  <c r="G13" i="9"/>
  <c r="G12" i="9"/>
  <c r="D17" i="9"/>
  <c r="D16" i="9"/>
  <c r="D15" i="9"/>
  <c r="D14" i="9"/>
  <c r="D13" i="9"/>
  <c r="D12" i="9"/>
  <c r="D11" i="9"/>
  <c r="G11" i="9"/>
  <c r="D28" i="8"/>
  <c r="G28" i="8" s="1"/>
  <c r="D27" i="8"/>
  <c r="G27" i="8" s="1"/>
  <c r="D26" i="8"/>
  <c r="G26" i="8" s="1"/>
  <c r="D25" i="8"/>
  <c r="G25" i="8" s="1"/>
  <c r="D24" i="8"/>
  <c r="G24" i="8" s="1"/>
  <c r="D23" i="8"/>
  <c r="D22" i="8"/>
  <c r="G22" i="8" s="1"/>
  <c r="D21" i="8"/>
  <c r="G21" i="8" s="1"/>
  <c r="D17" i="8"/>
  <c r="G17" i="8" s="1"/>
  <c r="D16" i="8"/>
  <c r="G16" i="8" s="1"/>
  <c r="D15" i="8"/>
  <c r="G15" i="8" s="1"/>
  <c r="D14" i="8"/>
  <c r="G14" i="8" s="1"/>
  <c r="D13" i="8"/>
  <c r="G13" i="8" s="1"/>
  <c r="D12" i="8"/>
  <c r="G12" i="8" s="1"/>
  <c r="D11" i="8"/>
  <c r="G11" i="8" s="1"/>
  <c r="F20" i="8"/>
  <c r="E20" i="8"/>
  <c r="C20" i="8"/>
  <c r="B20" i="8"/>
  <c r="D156" i="7"/>
  <c r="G156" i="7" s="1"/>
  <c r="D155" i="7"/>
  <c r="G155" i="7" s="1"/>
  <c r="D154" i="7"/>
  <c r="G154" i="7" s="1"/>
  <c r="D153" i="7"/>
  <c r="G153" i="7" s="1"/>
  <c r="D152" i="7"/>
  <c r="G152" i="7" s="1"/>
  <c r="D151" i="7"/>
  <c r="G151" i="7" s="1"/>
  <c r="D150" i="7"/>
  <c r="G150" i="7" s="1"/>
  <c r="F149" i="7"/>
  <c r="E149" i="7"/>
  <c r="C149" i="7"/>
  <c r="B149" i="7"/>
  <c r="D148" i="7"/>
  <c r="G148" i="7" s="1"/>
  <c r="D147" i="7"/>
  <c r="G147" i="7" s="1"/>
  <c r="D146" i="7"/>
  <c r="G146" i="7" s="1"/>
  <c r="F145" i="7"/>
  <c r="E145" i="7"/>
  <c r="C145" i="7"/>
  <c r="B145" i="7"/>
  <c r="D144" i="7"/>
  <c r="G144" i="7" s="1"/>
  <c r="D143" i="7"/>
  <c r="G143" i="7" s="1"/>
  <c r="D142" i="7"/>
  <c r="G142" i="7" s="1"/>
  <c r="D141" i="7"/>
  <c r="G141" i="7" s="1"/>
  <c r="D140" i="7"/>
  <c r="G140" i="7" s="1"/>
  <c r="D139" i="7"/>
  <c r="G139" i="7" s="1"/>
  <c r="D138" i="7"/>
  <c r="G138" i="7" s="1"/>
  <c r="D137" i="7"/>
  <c r="G137" i="7" s="1"/>
  <c r="F136" i="7"/>
  <c r="E136" i="7"/>
  <c r="C136" i="7"/>
  <c r="B136" i="7"/>
  <c r="D135" i="7"/>
  <c r="G135" i="7" s="1"/>
  <c r="D134" i="7"/>
  <c r="G134" i="7" s="1"/>
  <c r="D133" i="7"/>
  <c r="G133" i="7" s="1"/>
  <c r="F132" i="7"/>
  <c r="E132" i="7"/>
  <c r="C132" i="7"/>
  <c r="B132" i="7"/>
  <c r="D131" i="7"/>
  <c r="G131" i="7" s="1"/>
  <c r="D130" i="7"/>
  <c r="G130" i="7" s="1"/>
  <c r="D129" i="7"/>
  <c r="G129" i="7" s="1"/>
  <c r="D128" i="7"/>
  <c r="G128" i="7" s="1"/>
  <c r="D127" i="7"/>
  <c r="G127" i="7" s="1"/>
  <c r="D126" i="7"/>
  <c r="G126" i="7" s="1"/>
  <c r="D125" i="7"/>
  <c r="G125" i="7" s="1"/>
  <c r="D124" i="7"/>
  <c r="G124" i="7" s="1"/>
  <c r="D123" i="7"/>
  <c r="G123" i="7" s="1"/>
  <c r="F122" i="7"/>
  <c r="E122" i="7"/>
  <c r="C122" i="7"/>
  <c r="B122" i="7"/>
  <c r="D121" i="7"/>
  <c r="G121" i="7" s="1"/>
  <c r="D120" i="7"/>
  <c r="G120" i="7" s="1"/>
  <c r="D119" i="7"/>
  <c r="G119" i="7" s="1"/>
  <c r="D118" i="7"/>
  <c r="G118" i="7" s="1"/>
  <c r="D117" i="7"/>
  <c r="G117" i="7" s="1"/>
  <c r="D116" i="7"/>
  <c r="G116" i="7" s="1"/>
  <c r="D115" i="7"/>
  <c r="G115" i="7" s="1"/>
  <c r="D114" i="7"/>
  <c r="G114" i="7" s="1"/>
  <c r="D113" i="7"/>
  <c r="G113" i="7" s="1"/>
  <c r="F112" i="7"/>
  <c r="E112" i="7"/>
  <c r="C112" i="7"/>
  <c r="B112" i="7"/>
  <c r="D111" i="7"/>
  <c r="G111" i="7" s="1"/>
  <c r="D110" i="7"/>
  <c r="G110" i="7" s="1"/>
  <c r="D109" i="7"/>
  <c r="G109" i="7" s="1"/>
  <c r="D108" i="7"/>
  <c r="G108" i="7" s="1"/>
  <c r="D107" i="7"/>
  <c r="G107" i="7" s="1"/>
  <c r="D106" i="7"/>
  <c r="G106" i="7" s="1"/>
  <c r="D105" i="7"/>
  <c r="G105" i="7" s="1"/>
  <c r="D104" i="7"/>
  <c r="G104" i="7" s="1"/>
  <c r="D103" i="7"/>
  <c r="G103" i="7" s="1"/>
  <c r="F102" i="7"/>
  <c r="E102" i="7"/>
  <c r="C102" i="7"/>
  <c r="B102" i="7"/>
  <c r="D101" i="7"/>
  <c r="G101" i="7" s="1"/>
  <c r="D100" i="7"/>
  <c r="G100" i="7" s="1"/>
  <c r="D99" i="7"/>
  <c r="G99" i="7" s="1"/>
  <c r="D98" i="7"/>
  <c r="G98" i="7" s="1"/>
  <c r="D97" i="7"/>
  <c r="G97" i="7" s="1"/>
  <c r="D96" i="7"/>
  <c r="G96" i="7" s="1"/>
  <c r="D95" i="7"/>
  <c r="G95" i="7" s="1"/>
  <c r="D94" i="7"/>
  <c r="G94" i="7" s="1"/>
  <c r="D93" i="7"/>
  <c r="G93" i="7" s="1"/>
  <c r="F92" i="7"/>
  <c r="E92" i="7"/>
  <c r="C92" i="7"/>
  <c r="B92" i="7"/>
  <c r="D91" i="7"/>
  <c r="G91" i="7" s="1"/>
  <c r="D90" i="7"/>
  <c r="G90" i="7" s="1"/>
  <c r="D89" i="7"/>
  <c r="G89" i="7" s="1"/>
  <c r="D88" i="7"/>
  <c r="G88" i="7" s="1"/>
  <c r="D87" i="7"/>
  <c r="G87" i="7" s="1"/>
  <c r="D86" i="7"/>
  <c r="G86" i="7" s="1"/>
  <c r="D85" i="7"/>
  <c r="G85" i="7" s="1"/>
  <c r="F84" i="7"/>
  <c r="E84" i="7"/>
  <c r="C84" i="7"/>
  <c r="C83" i="7" s="1"/>
  <c r="B84" i="7"/>
  <c r="D81" i="7"/>
  <c r="G81" i="7" s="1"/>
  <c r="G78" i="6"/>
  <c r="G77" i="6"/>
  <c r="D78" i="6"/>
  <c r="D77" i="6"/>
  <c r="F79" i="6"/>
  <c r="E79" i="6"/>
  <c r="C79" i="6"/>
  <c r="B79" i="6"/>
  <c r="G71" i="6"/>
  <c r="F71" i="6"/>
  <c r="E71" i="6"/>
  <c r="D71" i="6"/>
  <c r="C71" i="6"/>
  <c r="B71" i="6"/>
  <c r="G67" i="6"/>
  <c r="G66" i="6"/>
  <c r="G65" i="6"/>
  <c r="G64" i="6"/>
  <c r="G62" i="6"/>
  <c r="G61" i="6"/>
  <c r="G60" i="6"/>
  <c r="G59" i="6"/>
  <c r="G57" i="6"/>
  <c r="G56" i="6"/>
  <c r="G55" i="6"/>
  <c r="G54" i="6"/>
  <c r="G53" i="6"/>
  <c r="G52" i="6"/>
  <c r="G51" i="6"/>
  <c r="G50" i="6"/>
  <c r="D67" i="6"/>
  <c r="D66" i="6"/>
  <c r="D65" i="6"/>
  <c r="D64" i="6"/>
  <c r="D62" i="6"/>
  <c r="D61" i="6"/>
  <c r="D60" i="6"/>
  <c r="D59" i="6"/>
  <c r="F63" i="6"/>
  <c r="E63" i="6"/>
  <c r="C63" i="6"/>
  <c r="F58" i="6"/>
  <c r="E58" i="6"/>
  <c r="C58" i="6"/>
  <c r="F49" i="6"/>
  <c r="E49" i="6"/>
  <c r="D57" i="6"/>
  <c r="D56" i="6"/>
  <c r="D55" i="6"/>
  <c r="D54" i="6"/>
  <c r="D53" i="6"/>
  <c r="D52" i="6"/>
  <c r="D51" i="6"/>
  <c r="D50" i="6"/>
  <c r="C49" i="6"/>
  <c r="B63" i="6"/>
  <c r="B58" i="6"/>
  <c r="B49" i="6"/>
  <c r="G41" i="6"/>
  <c r="G40" i="6"/>
  <c r="G38" i="6"/>
  <c r="G37" i="6" s="1"/>
  <c r="G36" i="6"/>
  <c r="G35" i="6"/>
  <c r="G34" i="6"/>
  <c r="G33" i="6"/>
  <c r="G32" i="6"/>
  <c r="G31" i="6"/>
  <c r="G29" i="6"/>
  <c r="G28" i="6"/>
  <c r="G27" i="6"/>
  <c r="G26" i="6"/>
  <c r="G25" i="6"/>
  <c r="G24" i="6"/>
  <c r="G23" i="6"/>
  <c r="G22" i="6"/>
  <c r="G21" i="6"/>
  <c r="G20" i="6"/>
  <c r="G19" i="6"/>
  <c r="G18" i="6"/>
  <c r="D36" i="6"/>
  <c r="G16" i="6"/>
  <c r="G15" i="6"/>
  <c r="G14" i="6"/>
  <c r="G13" i="6"/>
  <c r="G12" i="6"/>
  <c r="G11" i="6"/>
  <c r="G10" i="6"/>
  <c r="D41" i="6"/>
  <c r="D40" i="6"/>
  <c r="D38" i="6"/>
  <c r="D37" i="6" s="1"/>
  <c r="D35" i="6"/>
  <c r="D34" i="6"/>
  <c r="D33" i="6"/>
  <c r="D32" i="6"/>
  <c r="D31" i="6"/>
  <c r="D29" i="6"/>
  <c r="D28" i="6"/>
  <c r="D27" i="6"/>
  <c r="D26" i="6"/>
  <c r="D25" i="6"/>
  <c r="D24" i="6"/>
  <c r="D23" i="6"/>
  <c r="D22" i="6"/>
  <c r="D21" i="6"/>
  <c r="D20" i="6"/>
  <c r="D19" i="6"/>
  <c r="D18" i="6"/>
  <c r="D15" i="6"/>
  <c r="D14" i="6"/>
  <c r="D13" i="6"/>
  <c r="D12" i="6"/>
  <c r="D11" i="6"/>
  <c r="D10" i="6"/>
  <c r="F17" i="6"/>
  <c r="E17" i="6"/>
  <c r="C17" i="6"/>
  <c r="F30" i="6"/>
  <c r="E30" i="6"/>
  <c r="C30" i="6"/>
  <c r="B30" i="6"/>
  <c r="B17" i="6"/>
  <c r="F39" i="6"/>
  <c r="E39" i="6"/>
  <c r="C39" i="6"/>
  <c r="B39" i="6"/>
  <c r="F37" i="6"/>
  <c r="E37" i="6"/>
  <c r="C37" i="6"/>
  <c r="B37" i="6"/>
  <c r="E80" i="5"/>
  <c r="D80" i="5"/>
  <c r="C80" i="5"/>
  <c r="E78" i="5"/>
  <c r="D78" i="5"/>
  <c r="C78" i="5"/>
  <c r="E76" i="5"/>
  <c r="D76" i="5"/>
  <c r="E75" i="5"/>
  <c r="E74" i="5" s="1"/>
  <c r="D75" i="5"/>
  <c r="D74" i="5" s="1"/>
  <c r="C76" i="5"/>
  <c r="C75" i="5"/>
  <c r="C74" i="5" s="1"/>
  <c r="E58" i="5"/>
  <c r="D58" i="5"/>
  <c r="E57" i="5"/>
  <c r="E56" i="5" s="1"/>
  <c r="D57" i="5"/>
  <c r="D56" i="5" s="1"/>
  <c r="C58" i="5"/>
  <c r="C57" i="5"/>
  <c r="C56" i="5" s="1"/>
  <c r="E72" i="5"/>
  <c r="D72" i="5"/>
  <c r="C72" i="5"/>
  <c r="E60" i="5"/>
  <c r="D60" i="5"/>
  <c r="C60" i="5"/>
  <c r="E54" i="5"/>
  <c r="D54" i="5"/>
  <c r="C54" i="5"/>
  <c r="E44" i="5"/>
  <c r="D44" i="5"/>
  <c r="C44" i="5"/>
  <c r="E41" i="5"/>
  <c r="D41" i="5"/>
  <c r="C41" i="5"/>
  <c r="E31" i="5"/>
  <c r="D31" i="5"/>
  <c r="C31" i="5"/>
  <c r="E18" i="5"/>
  <c r="E62" i="5" s="1"/>
  <c r="D18" i="5"/>
  <c r="D62" i="5" s="1"/>
  <c r="C18" i="5"/>
  <c r="C62" i="5" s="1"/>
  <c r="E14" i="5"/>
  <c r="D14" i="5"/>
  <c r="C14" i="5"/>
  <c r="E9" i="5"/>
  <c r="D9" i="5"/>
  <c r="C9" i="5"/>
  <c r="K17" i="4"/>
  <c r="K16" i="4"/>
  <c r="K15" i="4"/>
  <c r="K14" i="4"/>
  <c r="J13" i="4"/>
  <c r="I13" i="4"/>
  <c r="H13" i="4"/>
  <c r="G13" i="4"/>
  <c r="E13" i="4"/>
  <c r="K11" i="4"/>
  <c r="K10" i="4"/>
  <c r="K9" i="4"/>
  <c r="K8" i="4"/>
  <c r="J7" i="4"/>
  <c r="I7" i="4"/>
  <c r="H7" i="4"/>
  <c r="G7" i="4"/>
  <c r="E7" i="4"/>
  <c r="G29" i="3"/>
  <c r="G28" i="3"/>
  <c r="G24" i="3"/>
  <c r="G23" i="3"/>
  <c r="G27" i="3"/>
  <c r="I26" i="3"/>
  <c r="H26" i="3"/>
  <c r="F26" i="3"/>
  <c r="E26" i="3"/>
  <c r="D26" i="3"/>
  <c r="C26" i="3"/>
  <c r="G22" i="3"/>
  <c r="I21" i="3"/>
  <c r="H21" i="3"/>
  <c r="F21" i="3"/>
  <c r="E21" i="3"/>
  <c r="D21" i="3"/>
  <c r="C21" i="3"/>
  <c r="I13" i="3"/>
  <c r="I9" i="3"/>
  <c r="H13" i="3"/>
  <c r="H9" i="3"/>
  <c r="H8" i="3" s="1"/>
  <c r="F13" i="3"/>
  <c r="E13" i="3"/>
  <c r="D13" i="3"/>
  <c r="F9" i="3"/>
  <c r="E9" i="3"/>
  <c r="D9" i="3"/>
  <c r="C13" i="3"/>
  <c r="C9" i="3"/>
  <c r="C8" i="3" s="1"/>
  <c r="C19" i="3" s="1"/>
  <c r="G16" i="3"/>
  <c r="G15" i="3"/>
  <c r="G14" i="3"/>
  <c r="G12" i="3"/>
  <c r="G11" i="3"/>
  <c r="G10" i="3"/>
  <c r="F20" i="10" l="1"/>
  <c r="I8" i="3"/>
  <c r="E48" i="5"/>
  <c r="E82" i="5"/>
  <c r="E84" i="5" s="1"/>
  <c r="D47" i="9"/>
  <c r="D77" i="9"/>
  <c r="E8" i="3"/>
  <c r="E19" i="3" s="1"/>
  <c r="G19" i="4"/>
  <c r="D39" i="6"/>
  <c r="G17" i="6"/>
  <c r="G30" i="6"/>
  <c r="B69" i="6"/>
  <c r="G29" i="9"/>
  <c r="D40" i="9"/>
  <c r="G66" i="9"/>
  <c r="G77" i="9"/>
  <c r="E43" i="6"/>
  <c r="I19" i="4"/>
  <c r="D48" i="5"/>
  <c r="C82" i="5"/>
  <c r="C84" i="5" s="1"/>
  <c r="D20" i="9"/>
  <c r="D57" i="9"/>
  <c r="D66" i="9"/>
  <c r="F8" i="3"/>
  <c r="F19" i="3" s="1"/>
  <c r="D63" i="6"/>
  <c r="D145" i="7"/>
  <c r="D149" i="7"/>
  <c r="D20" i="8"/>
  <c r="G20" i="9"/>
  <c r="F31" i="10"/>
  <c r="G15" i="10"/>
  <c r="B20" i="10"/>
  <c r="D30" i="6"/>
  <c r="G39" i="6"/>
  <c r="G58" i="6"/>
  <c r="F83" i="7"/>
  <c r="G40" i="9"/>
  <c r="E46" i="9"/>
  <c r="C20" i="10"/>
  <c r="C31" i="10" s="1"/>
  <c r="G13" i="3"/>
  <c r="G8" i="3" s="1"/>
  <c r="G19" i="3" s="1"/>
  <c r="G21" i="3"/>
  <c r="G9" i="3"/>
  <c r="D8" i="3"/>
  <c r="D19" i="3" s="1"/>
  <c r="C64" i="5"/>
  <c r="C66" i="5" s="1"/>
  <c r="E20" i="10"/>
  <c r="E31" i="10" s="1"/>
  <c r="D82" i="5"/>
  <c r="D84" i="5" s="1"/>
  <c r="C43" i="6"/>
  <c r="D17" i="6"/>
  <c r="D58" i="6"/>
  <c r="B46" i="9"/>
  <c r="F46" i="9"/>
  <c r="G57" i="9"/>
  <c r="B8" i="10"/>
  <c r="E19" i="4"/>
  <c r="J19" i="4"/>
  <c r="G63" i="6"/>
  <c r="D92" i="7"/>
  <c r="C46" i="9"/>
  <c r="D23" i="10"/>
  <c r="D27" i="10"/>
  <c r="D46" i="9"/>
  <c r="G26" i="3"/>
  <c r="E64" i="5"/>
  <c r="E66" i="5" s="1"/>
  <c r="C48" i="5"/>
  <c r="B43" i="6"/>
  <c r="F43" i="6"/>
  <c r="D102" i="7"/>
  <c r="C8" i="7"/>
  <c r="F8" i="7"/>
  <c r="D64" i="5"/>
  <c r="D66" i="5" s="1"/>
  <c r="E22" i="5"/>
  <c r="E24" i="5" s="1"/>
  <c r="E26" i="5" s="1"/>
  <c r="E35" i="5" s="1"/>
  <c r="E8" i="7"/>
  <c r="B8" i="7"/>
  <c r="G24" i="10"/>
  <c r="G23" i="10" s="1"/>
  <c r="G28" i="10"/>
  <c r="G27" i="10" s="1"/>
  <c r="G11" i="10"/>
  <c r="G8" i="10" s="1"/>
  <c r="D11" i="10"/>
  <c r="D15" i="10"/>
  <c r="D29" i="9"/>
  <c r="G23" i="8"/>
  <c r="G20" i="8" s="1"/>
  <c r="G145" i="7"/>
  <c r="D136" i="7"/>
  <c r="D132" i="7"/>
  <c r="D122" i="7"/>
  <c r="G122" i="7"/>
  <c r="D112" i="7"/>
  <c r="G92" i="7"/>
  <c r="E83" i="7"/>
  <c r="B83" i="7"/>
  <c r="G84" i="7"/>
  <c r="G112" i="7"/>
  <c r="G102" i="7"/>
  <c r="G132" i="7"/>
  <c r="G136" i="7"/>
  <c r="G149" i="7"/>
  <c r="D84" i="7"/>
  <c r="G79" i="6"/>
  <c r="D79" i="6"/>
  <c r="D49" i="6"/>
  <c r="G49" i="6"/>
  <c r="G69" i="6" s="1"/>
  <c r="F69" i="6"/>
  <c r="E69" i="6"/>
  <c r="C69" i="6"/>
  <c r="H19" i="4"/>
  <c r="K13" i="4"/>
  <c r="D22" i="5"/>
  <c r="D24" i="5" s="1"/>
  <c r="D26" i="5" s="1"/>
  <c r="D35" i="5" s="1"/>
  <c r="C22" i="5"/>
  <c r="C24" i="5" s="1"/>
  <c r="C26" i="5" s="1"/>
  <c r="C35" i="5" s="1"/>
  <c r="K7" i="4"/>
  <c r="B74" i="6" l="1"/>
  <c r="B31" i="10"/>
  <c r="G46" i="9"/>
  <c r="D43" i="6"/>
  <c r="F158" i="7"/>
  <c r="F18" i="9"/>
  <c r="F10" i="9" s="1"/>
  <c r="F9" i="9" s="1"/>
  <c r="F83" i="9" s="1"/>
  <c r="F10" i="8"/>
  <c r="F9" i="8" s="1"/>
  <c r="F30" i="8" s="1"/>
  <c r="E10" i="8"/>
  <c r="E9" i="8" s="1"/>
  <c r="E30" i="8" s="1"/>
  <c r="E18" i="9"/>
  <c r="E10" i="9" s="1"/>
  <c r="E9" i="9" s="1"/>
  <c r="E83" i="9" s="1"/>
  <c r="C158" i="7"/>
  <c r="C10" i="8"/>
  <c r="C9" i="8" s="1"/>
  <c r="C30" i="8" s="1"/>
  <c r="C18" i="9"/>
  <c r="C10" i="9" s="1"/>
  <c r="C9" i="9" s="1"/>
  <c r="C83" i="9" s="1"/>
  <c r="B18" i="9"/>
  <c r="B10" i="8"/>
  <c r="D8" i="10"/>
  <c r="D69" i="6"/>
  <c r="E74" i="6"/>
  <c r="G43" i="6"/>
  <c r="G46" i="6" s="1"/>
  <c r="D20" i="10"/>
  <c r="K19" i="4"/>
  <c r="D83" i="7"/>
  <c r="G20" i="10"/>
  <c r="G31" i="10" s="1"/>
  <c r="B158" i="7"/>
  <c r="D74" i="6"/>
  <c r="E158" i="7"/>
  <c r="F74" i="6"/>
  <c r="C74" i="6"/>
  <c r="D8" i="7"/>
  <c r="G8" i="7"/>
  <c r="G83" i="7"/>
  <c r="C7" i="12"/>
  <c r="C29" i="12" s="1"/>
  <c r="D7" i="12"/>
  <c r="D29" i="12" s="1"/>
  <c r="B9" i="8" l="1"/>
  <c r="B30" i="8" s="1"/>
  <c r="D10" i="8"/>
  <c r="G10" i="9"/>
  <c r="G9" i="9" s="1"/>
  <c r="G83" i="9" s="1"/>
  <c r="D18" i="9"/>
  <c r="D10" i="9" s="1"/>
  <c r="D9" i="9" s="1"/>
  <c r="D83" i="9" s="1"/>
  <c r="B10" i="9"/>
  <c r="B9" i="9" s="1"/>
  <c r="B83" i="9" s="1"/>
  <c r="D31" i="10"/>
  <c r="G74" i="6"/>
  <c r="D158" i="7"/>
  <c r="G158" i="7"/>
  <c r="G10" i="8" l="1"/>
  <c r="G9" i="8" s="1"/>
  <c r="G30" i="8" s="1"/>
  <c r="D9" i="8"/>
  <c r="D30" i="8" s="1"/>
</calcChain>
</file>

<file path=xl/sharedStrings.xml><?xml version="1.0" encoding="utf-8"?>
<sst xmlns="http://schemas.openxmlformats.org/spreadsheetml/2006/main" count="841" uniqueCount="575">
  <si>
    <t>Estado de Situación Financiera Detallado - LDF</t>
  </si>
  <si>
    <t>(PESOS)</t>
  </si>
  <si>
    <t>ACTIVO</t>
  </si>
  <si>
    <t>Activo Circulante</t>
  </si>
  <si>
    <t>Concepto (c)</t>
  </si>
  <si>
    <t>PASIVO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</si>
  <si>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</si>
  <si>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</si>
  <si>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</si>
  <si>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</si>
  <si>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</si>
  <si>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</si>
  <si>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</si>
  <si>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</si>
  <si>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</si>
  <si>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</si>
  <si>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</si>
  <si>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</si>
  <si>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</si>
  <si>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</si>
  <si>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</si>
  <si>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</si>
  <si>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</si>
  <si>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</si>
  <si>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</si>
  <si>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</si>
  <si>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</si>
  <si>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</si>
  <si>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</si>
  <si>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</si>
  <si>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</si>
  <si>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</si>
  <si>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</si>
  <si>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</si>
  <si>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</si>
  <si>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</si>
  <si>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</si>
  <si>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</si>
  <si>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</si>
  <si>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</si>
  <si>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</si>
  <si>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</si>
  <si>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</si>
  <si>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</si>
  <si>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</si>
  <si>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</si>
  <si>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</si>
  <si>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</si>
  <si>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</si>
  <si>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</si>
  <si>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</si>
  <si>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</si>
  <si>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</si>
  <si>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</si>
  <si>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</si>
  <si>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</si>
  <si>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</si>
  <si>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</si>
  <si>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</si>
  <si>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</si>
  <si>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</si>
  <si>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</si>
  <si>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</si>
  <si>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</si>
  <si>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</si>
  <si>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</si>
  <si>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</si>
  <si>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</si>
  <si>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</si>
  <si>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</si>
  <si>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</si>
  <si>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</si>
  <si>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</si>
  <si>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</si>
  <si>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</si>
  <si>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</si>
  <si>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</si>
  <si>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</si>
  <si>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</si>
  <si>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</si>
  <si>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</si>
  <si>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</si>
  <si>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</si>
  <si>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</si>
  <si>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</si>
  <si>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</si>
  <si>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</si>
  <si>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</si>
  <si>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</si>
  <si>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</si>
  <si>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</si>
  <si>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</si>
  <si>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</si>
  <si>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</si>
  <si>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</si>
  <si>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</si>
  <si>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</si>
  <si>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</si>
  <si>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</si>
  <si>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</si>
  <si>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</si>
  <si>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</si>
  <si>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</si>
  <si>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</si>
  <si>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</si>
  <si>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</si>
  <si>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</si>
  <si>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</si>
  <si>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</si>
  <si>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</si>
  <si>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</si>
  <si>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</si>
  <si>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</si>
  <si>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</si>
  <si>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</si>
  <si>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</si>
  <si>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</si>
  <si>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</si>
  <si>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</si>
  <si>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</si>
  <si>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</si>
  <si>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</si>
  <si>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</si>
  <si>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</si>
  <si>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</si>
  <si>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</si>
  <si>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</si>
  <si>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</si>
  <si>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</si>
  <si>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</si>
  <si>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</si>
  <si>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</si>
  <si>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</si>
  <si>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</si>
  <si>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</si>
  <si>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</si>
  <si>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</si>
  <si>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</si>
  <si>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</si>
  <si>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</si>
  <si>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</si>
  <si>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</si>
  <si>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</si>
  <si>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</si>
  <si>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</si>
  <si>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</si>
  <si>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</si>
  <si>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</si>
  <si>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4. Deuda Contingente 1 (informativo)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</si>
  <si>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</si>
  <si>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</si>
  <si>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</si>
  <si>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</si>
  <si>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</si>
  <si>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</si>
  <si>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</si>
  <si>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</si>
  <si>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</si>
  <si>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</si>
  <si>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</si>
  <si>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</si>
  <si>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</si>
  <si>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</si>
  <si>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</si>
  <si>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</si>
  <si>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</si>
  <si>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</si>
  <si>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</si>
  <si>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</si>
  <si>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</si>
  <si>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</si>
  <si>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</si>
  <si>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</si>
  <si>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</si>
  <si>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</si>
  <si>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</si>
  <si>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</si>
  <si>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</si>
  <si>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</si>
  <si>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</si>
  <si>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</si>
  <si>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</si>
  <si>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</si>
  <si>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</si>
  <si>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</si>
  <si>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</si>
  <si>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</si>
  <si>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</si>
  <si>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</si>
  <si>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</si>
  <si>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</si>
  <si>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</si>
  <si>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</si>
  <si>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</si>
  <si>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</si>
  <si>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</si>
  <si>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</si>
  <si>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</si>
  <si>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</si>
  <si>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</si>
  <si>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</si>
  <si>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</si>
  <si>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</si>
  <si>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</si>
  <si>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</si>
  <si>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</si>
  <si>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</si>
  <si>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</si>
  <si>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</si>
  <si>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</si>
  <si>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</si>
  <si>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</si>
  <si>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(B = B1+B2)</t>
    </r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</si>
  <si>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</si>
  <si>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</si>
  <si>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</si>
  <si>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</si>
  <si>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</si>
  <si>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</si>
  <si>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</si>
  <si>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</si>
  <si>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>Estimado/                          Aprobado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</si>
  <si>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</si>
  <si>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</si>
  <si>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</si>
  <si>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</si>
  <si>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</si>
  <si>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</si>
  <si>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</si>
  <si>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</si>
  <si>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</si>
  <si>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</si>
  <si>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</si>
  <si>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</si>
  <si>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</si>
  <si>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</si>
  <si>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</si>
  <si>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</si>
  <si>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</si>
  <si>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</si>
  <si>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</si>
  <si>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</si>
  <si>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</si>
  <si>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</si>
  <si>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</si>
  <si>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</si>
  <si>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</si>
  <si>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</si>
  <si>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</si>
  <si>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</si>
  <si>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</si>
  <si>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</si>
  <si>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</si>
  <si>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</si>
  <si>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</si>
  <si>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</si>
  <si>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</si>
  <si>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</si>
  <si>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</si>
  <si>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</si>
  <si>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</si>
  <si>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</si>
  <si>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</si>
  <si>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</si>
  <si>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</si>
  <si>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</si>
  <si>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</si>
  <si>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</si>
  <si>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</si>
  <si>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</si>
  <si>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</si>
  <si>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</si>
  <si>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</si>
  <si>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</si>
  <si>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</si>
  <si>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</si>
  <si>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</si>
  <si>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</si>
  <si>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</si>
  <si>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</si>
  <si>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</si>
  <si>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</si>
  <si>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</si>
  <si>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</si>
  <si>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</si>
  <si>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</si>
  <si>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</si>
  <si>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</si>
  <si>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</si>
  <si>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</si>
  <si>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</si>
  <si>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</si>
  <si>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</si>
  <si>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</si>
  <si>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</si>
  <si>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</si>
  <si>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</si>
  <si>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</si>
  <si>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</si>
  <si>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</si>
  <si>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</si>
  <si>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</si>
  <si>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</si>
  <si>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</si>
  <si>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</si>
  <si>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</si>
  <si>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</si>
  <si>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</si>
  <si>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</si>
  <si>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</si>
  <si>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</si>
  <si>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</si>
  <si>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</si>
  <si>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</si>
  <si>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</si>
  <si>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</si>
  <si>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</si>
  <si>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</si>
  <si>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</si>
  <si>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</si>
  <si>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</si>
  <si>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</si>
  <si>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</si>
  <si>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</si>
  <si>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</si>
  <si>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</si>
  <si>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</si>
  <si>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</si>
  <si>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</si>
  <si>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</si>
  <si>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</si>
  <si>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</si>
  <si>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</si>
  <si>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</si>
  <si>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</si>
  <si>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</si>
  <si>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</si>
  <si>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</si>
  <si>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</si>
  <si>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</si>
  <si>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</si>
  <si>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</si>
  <si>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</si>
  <si>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</si>
  <si>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</si>
  <si>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</si>
  <si>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</si>
  <si>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</si>
  <si>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</si>
  <si>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</si>
  <si>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</si>
  <si>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</si>
  <si>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</si>
  <si>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</si>
  <si>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</si>
  <si>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</si>
  <si>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</si>
  <si>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</si>
  <si>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</si>
  <si>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</si>
  <si>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</si>
  <si>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</si>
  <si>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</si>
  <si>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</si>
  <si>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</si>
  <si>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</si>
  <si>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</si>
  <si>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</si>
  <si>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</si>
  <si>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</si>
  <si>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</si>
  <si>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</si>
  <si>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</si>
  <si>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</si>
  <si>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</si>
  <si>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</si>
  <si>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</si>
  <si>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</si>
  <si>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</si>
  <si>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</si>
  <si>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</si>
  <si>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</si>
  <si>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</si>
  <si>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</si>
  <si>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</si>
  <si>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</si>
  <si>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</si>
  <si>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</si>
  <si>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</si>
  <si>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</si>
  <si>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</si>
  <si>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</si>
  <si>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</si>
  <si>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</si>
  <si>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</si>
  <si>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</si>
  <si>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</si>
  <si>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</si>
  <si>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</si>
  <si>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</si>
  <si>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</si>
  <si>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</si>
  <si>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</si>
  <si>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</si>
  <si>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</si>
  <si>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</si>
  <si>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</si>
  <si>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</si>
  <si>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</si>
  <si>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</si>
  <si>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</si>
  <si>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</si>
  <si>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</si>
  <si>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</si>
  <si>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</si>
  <si>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</si>
  <si>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</si>
  <si>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</si>
  <si>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</si>
  <si>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</si>
  <si>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</si>
  <si>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</si>
  <si>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</si>
  <si>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</si>
  <si>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</si>
  <si>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</si>
  <si>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</si>
  <si>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</si>
  <si>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</si>
  <si>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</si>
  <si>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</si>
  <si>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</si>
  <si>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</si>
  <si>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</si>
  <si>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</si>
  <si>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</si>
  <si>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</si>
  <si>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</si>
  <si>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</si>
  <si>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</si>
  <si>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</si>
  <si>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</si>
  <si>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</si>
  <si>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</si>
  <si>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</si>
  <si>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</si>
  <si>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Proyecciones de Ingresos - LDF</t>
  </si>
  <si>
    <t xml:space="preserve">(CIFRAS NOMINALES) </t>
  </si>
  <si>
    <t>Concepto (b)</t>
  </si>
  <si>
    <t xml:space="preserve">Año en Cuestión </t>
  </si>
  <si>
    <t>(de iniciativa de Ley) (c)</t>
  </si>
  <si>
    <t>Año 1 (d)</t>
  </si>
  <si>
    <t>Año 2 (d)</t>
  </si>
  <si>
    <t>Año 3 (d)</t>
  </si>
  <si>
    <t>Año 4 (d)</t>
  </si>
  <si>
    <t>Año 5 (d)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</si>
  <si>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</si>
  <si>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</si>
  <si>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</si>
  <si>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t>1.   Ingresos de Libre Disposición (1=A+B+C+D+E+F+G+H+I+J+K+L)</t>
  </si>
  <si>
    <r>
      <t>A.</t>
    </r>
    <r>
      <rPr>
        <sz val="11"/>
        <color theme="1"/>
        <rFont val="Calibri"/>
        <family val="2"/>
        <scheme val="minor"/>
      </rPr>
      <t>     Impuestos</t>
    </r>
  </si>
  <si>
    <r>
      <t>B.</t>
    </r>
    <r>
      <rPr>
        <sz val="11"/>
        <color theme="1"/>
        <rFont val="Calibri"/>
        <family val="2"/>
        <scheme val="minor"/>
      </rPr>
      <t>     Cuotas y Aportaciones de Seguridad Social</t>
    </r>
  </si>
  <si>
    <r>
      <t>C.</t>
    </r>
    <r>
      <rPr>
        <sz val="11"/>
        <color theme="1"/>
        <rFont val="Calibri"/>
        <family val="2"/>
        <scheme val="minor"/>
      </rPr>
      <t>    Contribuciones de Mejoras</t>
    </r>
  </si>
  <si>
    <r>
      <t>D.</t>
    </r>
    <r>
      <rPr>
        <sz val="11"/>
        <color theme="1"/>
        <rFont val="Calibri"/>
        <family val="2"/>
        <scheme val="minor"/>
      </rPr>
      <t>    Derechos</t>
    </r>
  </si>
  <si>
    <r>
      <t>E.</t>
    </r>
    <r>
      <rPr>
        <sz val="11"/>
        <color theme="1"/>
        <rFont val="Calibri"/>
        <family val="2"/>
        <scheme val="minor"/>
      </rPr>
      <t>     Productos</t>
    </r>
  </si>
  <si>
    <r>
      <t>F.</t>
    </r>
    <r>
      <rPr>
        <sz val="11"/>
        <color theme="1"/>
        <rFont val="Calibri"/>
        <family val="2"/>
        <scheme val="minor"/>
      </rPr>
      <t>     Aprovechamientos</t>
    </r>
  </si>
  <si>
    <r>
      <t>G.</t>
    </r>
    <r>
      <rPr>
        <sz val="11"/>
        <color theme="1"/>
        <rFont val="Calibri"/>
        <family val="2"/>
        <scheme val="minor"/>
      </rPr>
      <t>    Ingresos por Ventas de Bienes y Servicios</t>
    </r>
  </si>
  <si>
    <r>
      <t>H.</t>
    </r>
    <r>
      <rPr>
        <sz val="11"/>
        <color theme="1"/>
        <rFont val="Calibri"/>
        <family val="2"/>
        <scheme val="minor"/>
      </rPr>
      <t>    Participaciones</t>
    </r>
  </si>
  <si>
    <r>
      <t>I.</t>
    </r>
    <r>
      <rPr>
        <sz val="11"/>
        <color theme="1"/>
        <rFont val="Calibri"/>
        <family val="2"/>
        <scheme val="minor"/>
      </rPr>
      <t>      Incentivos Derivados de la Colaboración Fiscal</t>
    </r>
  </si>
  <si>
    <r>
      <t>J.</t>
    </r>
    <r>
      <rPr>
        <sz val="11"/>
        <color theme="1"/>
        <rFont val="Calibri"/>
        <family val="2"/>
        <scheme val="minor"/>
      </rPr>
      <t>     Transferencias</t>
    </r>
  </si>
  <si>
    <r>
      <t>K.</t>
    </r>
    <r>
      <rPr>
        <sz val="11"/>
        <color theme="1"/>
        <rFont val="Calibri"/>
        <family val="2"/>
        <scheme val="minor"/>
      </rPr>
      <t>     Convenios</t>
    </r>
  </si>
  <si>
    <r>
      <t>L.</t>
    </r>
    <r>
      <rPr>
        <sz val="11"/>
        <color theme="1"/>
        <rFont val="Calibri"/>
        <family val="2"/>
        <scheme val="minor"/>
      </rPr>
      <t>     Otros Ingresos de Libre Disposición</t>
    </r>
  </si>
  <si>
    <t>2.   Transferencias Federales Etiquetadas (2=A+B+C+D+E)</t>
  </si>
  <si>
    <r>
      <t>A.</t>
    </r>
    <r>
      <rPr>
        <sz val="11"/>
        <color theme="1"/>
        <rFont val="Calibri"/>
        <family val="2"/>
        <scheme val="minor"/>
      </rPr>
      <t>     Aportaciones</t>
    </r>
  </si>
  <si>
    <r>
      <t>B.</t>
    </r>
    <r>
      <rPr>
        <sz val="11"/>
        <color theme="1"/>
        <rFont val="Calibri"/>
        <family val="2"/>
        <scheme val="minor"/>
      </rPr>
      <t>    Convenios</t>
    </r>
  </si>
  <si>
    <r>
      <t>C.</t>
    </r>
    <r>
      <rPr>
        <sz val="11"/>
        <color theme="1"/>
        <rFont val="Calibri"/>
        <family val="2"/>
        <scheme val="minor"/>
      </rPr>
      <t>    Fondos Distintos de Aportaciones</t>
    </r>
  </si>
  <si>
    <r>
      <t>D.</t>
    </r>
    <r>
      <rPr>
        <sz val="11"/>
        <color theme="1"/>
        <rFont val="Calibri"/>
        <family val="2"/>
        <scheme val="minor"/>
      </rPr>
      <t>    Transferencias, Subsidios y Subvenciones, y Pensiones y Jubilaciones</t>
    </r>
  </si>
  <si>
    <r>
      <t>E.</t>
    </r>
    <r>
      <rPr>
        <sz val="11"/>
        <color theme="1"/>
        <rFont val="Calibri"/>
        <family val="2"/>
        <scheme val="minor"/>
      </rPr>
      <t>    Otras Transferencias Federales Etiquetadas</t>
    </r>
  </si>
  <si>
    <t>3.   Ingresos Derivados de Financiamientos (3=A)</t>
  </si>
  <si>
    <r>
      <t>A.</t>
    </r>
    <r>
      <rPr>
        <sz val="11"/>
        <color theme="1"/>
        <rFont val="Calibri"/>
        <family val="2"/>
        <scheme val="minor"/>
      </rPr>
      <t>    Ingresos Derivados de Financiamientos</t>
    </r>
  </si>
  <si>
    <t>4.   Total de Ingresos Proyectados (4=1+2+3)</t>
  </si>
  <si>
    <t>Proyecciones de Egresos - LDF</t>
  </si>
  <si>
    <t>(CIFRAS NOMINALES)</t>
  </si>
  <si>
    <t>(de proyecto de presupuesto) (c)</t>
  </si>
  <si>
    <r>
      <t>1.  Gasto No Etiquetado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(1=A+B+C+D+E+F+G+H+I)</t>
    </r>
  </si>
  <si>
    <r>
      <t>A.</t>
    </r>
    <r>
      <rPr>
        <sz val="11"/>
        <color theme="1"/>
        <rFont val="Calibri"/>
        <family val="2"/>
        <scheme val="minor"/>
      </rPr>
      <t>     Servicios Personales</t>
    </r>
  </si>
  <si>
    <r>
      <t>B.</t>
    </r>
    <r>
      <rPr>
        <sz val="11"/>
        <color theme="1"/>
        <rFont val="Calibri"/>
        <family val="2"/>
        <scheme val="minor"/>
      </rPr>
      <t>     Materiales y Suministros</t>
    </r>
  </si>
  <si>
    <r>
      <t>C.</t>
    </r>
    <r>
      <rPr>
        <sz val="11"/>
        <color theme="1"/>
        <rFont val="Calibri"/>
        <family val="2"/>
        <scheme val="minor"/>
      </rPr>
      <t>    Servicios Generales</t>
    </r>
  </si>
  <si>
    <r>
      <t>D.</t>
    </r>
    <r>
      <rPr>
        <sz val="11"/>
        <color theme="1"/>
        <rFont val="Calibri"/>
        <family val="2"/>
        <scheme val="minor"/>
      </rPr>
      <t>    Transferencias, Asignaciones, Subsidios y Otras Ayudas</t>
    </r>
  </si>
  <si>
    <r>
      <t>E.</t>
    </r>
    <r>
      <rPr>
        <sz val="11"/>
        <color theme="1"/>
        <rFont val="Calibri"/>
        <family val="2"/>
        <scheme val="minor"/>
      </rPr>
      <t>     Bienes Muebles, Inmuebles e Intangibles</t>
    </r>
  </si>
  <si>
    <r>
      <t>F.</t>
    </r>
    <r>
      <rPr>
        <sz val="11"/>
        <color theme="1"/>
        <rFont val="Calibri"/>
        <family val="2"/>
        <scheme val="minor"/>
      </rPr>
      <t>     Inversión Pública</t>
    </r>
  </si>
  <si>
    <r>
      <t>G.</t>
    </r>
    <r>
      <rPr>
        <sz val="11"/>
        <color theme="1"/>
        <rFont val="Calibri"/>
        <family val="2"/>
        <scheme val="minor"/>
      </rPr>
      <t>    Inversiones Financieras y Otras Provisiones</t>
    </r>
  </si>
  <si>
    <r>
      <t>H.</t>
    </r>
    <r>
      <rPr>
        <sz val="11"/>
        <color theme="1"/>
        <rFont val="Calibri"/>
        <family val="2"/>
        <scheme val="minor"/>
      </rPr>
      <t xml:space="preserve">    Participaciones y Aportaciones </t>
    </r>
  </si>
  <si>
    <r>
      <t>I.</t>
    </r>
    <r>
      <rPr>
        <sz val="11"/>
        <color theme="1"/>
        <rFont val="Calibri"/>
        <family val="2"/>
        <scheme val="minor"/>
      </rPr>
      <t>      Deuda Pública</t>
    </r>
  </si>
  <si>
    <t>2.  Gasto Etiquetado (2=A+B+C+D+E+F+G+H+I)</t>
  </si>
  <si>
    <r>
      <t>H.</t>
    </r>
    <r>
      <rPr>
        <sz val="11"/>
        <color theme="1"/>
        <rFont val="Calibri"/>
        <family val="2"/>
        <scheme val="minor"/>
      </rPr>
      <t>    Participaciones y Aportaciones</t>
    </r>
  </si>
  <si>
    <t>3.  Total de Egresos Proyectados (3 = 1 + 2)</t>
  </si>
  <si>
    <t>Resultados de Ingresos - LDF</t>
  </si>
  <si>
    <r>
      <t xml:space="preserve">Año 5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</si>
  <si>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4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</si>
  <si>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3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</si>
  <si>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2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</si>
  <si>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1 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(c)</t>
    </r>
  </si>
  <si>
    <r>
      <t xml:space="preserve">Año del Ejercicio Vigente </t>
    </r>
    <r>
      <rPr>
        <b/>
        <vertAlign val="super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>(d)</t>
    </r>
  </si>
  <si>
    <t>1.  Ingresos de Libre Disposición (1=A+B+C+D+E+F+G+H+I+J+K+L)</t>
  </si>
  <si>
    <r>
      <t>A.</t>
    </r>
    <r>
      <rPr>
        <sz val="11"/>
        <color theme="1"/>
        <rFont val="Calibri"/>
        <family val="2"/>
        <scheme val="minor"/>
      </rPr>
      <t>    Impuestos</t>
    </r>
  </si>
  <si>
    <r>
      <t>B.</t>
    </r>
    <r>
      <rPr>
        <sz val="11"/>
        <color theme="1"/>
        <rFont val="Calibri"/>
        <family val="2"/>
        <scheme val="minor"/>
      </rPr>
      <t>    Cuotas y Aportaciones de Seguridad Social</t>
    </r>
  </si>
  <si>
    <r>
      <t>E.</t>
    </r>
    <r>
      <rPr>
        <sz val="11"/>
        <color theme="1"/>
        <rFont val="Calibri"/>
        <family val="2"/>
        <scheme val="minor"/>
      </rPr>
      <t>    Productos</t>
    </r>
  </si>
  <si>
    <r>
      <t>F.</t>
    </r>
    <r>
      <rPr>
        <sz val="11"/>
        <color theme="1"/>
        <rFont val="Calibri"/>
        <family val="2"/>
        <scheme val="minor"/>
      </rPr>
      <t>    Aprovechamientos</t>
    </r>
  </si>
  <si>
    <r>
      <t>I.</t>
    </r>
    <r>
      <rPr>
        <sz val="11"/>
        <color theme="1"/>
        <rFont val="Calibri"/>
        <family val="2"/>
        <scheme val="minor"/>
      </rPr>
      <t>     Incentivos Derivados de la Colaboración Fiscal</t>
    </r>
  </si>
  <si>
    <r>
      <t>J.</t>
    </r>
    <r>
      <rPr>
        <sz val="11"/>
        <color theme="1"/>
        <rFont val="Calibri"/>
        <family val="2"/>
        <scheme val="minor"/>
      </rPr>
      <t xml:space="preserve">     Transferencias </t>
    </r>
  </si>
  <si>
    <r>
      <t>K.</t>
    </r>
    <r>
      <rPr>
        <sz val="11"/>
        <color theme="1"/>
        <rFont val="Calibri"/>
        <family val="2"/>
        <scheme val="minor"/>
      </rPr>
      <t>    Convenios</t>
    </r>
  </si>
  <si>
    <r>
      <t>2.  Transferencias Federales Etiquetadas</t>
    </r>
    <r>
      <rPr>
        <b/>
        <vertAlign val="superscript"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(2=A+B+C+D+E)</t>
    </r>
  </si>
  <si>
    <r>
      <t>A.</t>
    </r>
    <r>
      <rPr>
        <sz val="11"/>
        <color theme="1"/>
        <rFont val="Calibri"/>
        <family val="2"/>
        <scheme val="minor"/>
      </rPr>
      <t>    Aportaciones</t>
    </r>
  </si>
  <si>
    <t>3.  Ingresos Derivados de Financiamientos (3=A)</t>
  </si>
  <si>
    <t>4.  Total de Resultados de Ingresos (4=1+2+3)</t>
  </si>
  <si>
    <t>Resultados de Egresos - LDF</t>
  </si>
  <si>
    <t>3.  Total del Resultado de Egresos (3=1+2)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</si>
  <si>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</si>
  <si>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</si>
  <si>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</si>
  <si>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</si>
  <si>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</si>
  <si>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</si>
  <si>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</si>
  <si>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</si>
  <si>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</si>
  <si>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</si>
  <si>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</si>
  <si>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</si>
  <si>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</si>
  <si>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</si>
  <si>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</si>
  <si>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</si>
  <si>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</si>
  <si>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</si>
  <si>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</si>
  <si>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</si>
  <si>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</si>
  <si>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</si>
  <si>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</si>
  <si>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</si>
  <si>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</si>
  <si>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</si>
  <si>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</si>
  <si>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</si>
  <si>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</si>
  <si>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</si>
  <si>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</si>
  <si>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</si>
  <si>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</si>
  <si>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</si>
  <si>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</si>
  <si>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</si>
  <si>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</si>
  <si>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</si>
  <si>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</si>
  <si>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</si>
  <si>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</si>
  <si>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</si>
  <si>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</si>
  <si>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</si>
  <si>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</si>
  <si>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</si>
  <si>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Instituto Estatal de Transparencia, Acceso a la información Pública y Protección de Datos Personales</t>
  </si>
  <si>
    <t>A. Instituto Estatal de Transparencia, Acceso a la información Pública y Protección de Datos Personales</t>
  </si>
  <si>
    <t>31 de diciembre de 2016</t>
  </si>
  <si>
    <t>1ro. de Enero al 31 de diciembre de 2018 y 1ro. de Enero al 31  de Diciembre de 2017</t>
  </si>
  <si>
    <t>Del 1 de enero al 31 de Diciembre de 2018</t>
  </si>
  <si>
    <t>Del 1 de enero al 31 de diciembre de 2018 (b)</t>
  </si>
  <si>
    <t xml:space="preserve">                                                                                                                                                            Del 1 de enero al 31 de Diciembre de 2018</t>
  </si>
  <si>
    <t>Del 1 de enero al 31 de Diciembre de 2018(b)</t>
  </si>
  <si>
    <t>Del 1 de enero al 31  de Diciembrede 2018 (b)</t>
  </si>
  <si>
    <t>Del 1 de enero al 31 de Diciembre  de 2018 (b)</t>
  </si>
  <si>
    <t>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</si>
</sst>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24">
    <xf numFmtId="0" fontId="0" fillId="0" borderId="0" xfId="0"/>
    <xf numFmtId="0" fontId="0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0" fillId="0" borderId="0" xfId="0" applyFont="1" applyAlignment="1">
      <alignment horizontal="justify" vertical="center" wrapText="1"/>
    </xf>
    <xf numFmtId="0" fontId="0" fillId="0" borderId="7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justify" vertical="center" wrapText="1"/>
    </xf>
    <xf numFmtId="0" fontId="0" fillId="0" borderId="5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0" borderId="8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0" fillId="0" borderId="0" xfId="0" applyBorder="1"/>
    <xf numFmtId="0" fontId="0" fillId="2" borderId="11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justify" vertical="center" wrapText="1"/>
    </xf>
    <xf numFmtId="0" fontId="0" fillId="0" borderId="0" xfId="0" applyFont="1" applyFill="1" applyAlignment="1">
      <alignment vertical="center" wrapText="1"/>
    </xf>
    <xf numFmtId="0" fontId="1" fillId="0" borderId="5" xfId="0" applyFont="1" applyFill="1" applyBorder="1" applyAlignment="1">
      <alignment horizontal="left" vertical="center" wrapText="1" indent="1"/>
    </xf>
    <xf numFmtId="0" fontId="0" fillId="0" borderId="5" xfId="0" applyFont="1" applyFill="1" applyBorder="1" applyAlignment="1">
      <alignment horizontal="left" vertical="center" wrapText="1" indent="3"/>
    </xf>
    <xf numFmtId="0" fontId="0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/>
    </xf>
    <xf numFmtId="0" fontId="1" fillId="0" borderId="5" xfId="0" applyFont="1" applyBorder="1" applyAlignment="1">
      <alignment horizontal="left" vertical="center" wrapText="1" indent="1"/>
    </xf>
    <xf numFmtId="0" fontId="0" fillId="0" borderId="5" xfId="0" applyFont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left" vertical="center" indent="1"/>
    </xf>
    <xf numFmtId="0" fontId="7" fillId="0" borderId="6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8" xfId="0" applyFont="1" applyBorder="1" applyAlignment="1">
      <alignment horizontal="justify" vertical="center" wrapText="1"/>
    </xf>
    <xf numFmtId="0" fontId="0" fillId="4" borderId="5" xfId="0" applyFont="1" applyFill="1" applyBorder="1" applyAlignment="1">
      <alignment horizontal="justify" vertical="center" wrapText="1"/>
    </xf>
    <xf numFmtId="0" fontId="0" fillId="4" borderId="7" xfId="0" applyFont="1" applyFill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center" vertical="center" wrapText="1"/>
    </xf>
    <xf numFmtId="4" fontId="0" fillId="0" borderId="7" xfId="0" applyNumberFormat="1" applyFont="1" applyBorder="1" applyAlignment="1">
      <alignment horizontal="center" vertical="center" wrapText="1"/>
    </xf>
    <xf numFmtId="4" fontId="1" fillId="4" borderId="5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center" vertical="center" wrapText="1"/>
    </xf>
    <xf numFmtId="4" fontId="0" fillId="0" borderId="5" xfId="0" applyNumberFormat="1" applyFont="1" applyBorder="1" applyAlignment="1">
      <alignment horizontal="justify" vertical="center" wrapText="1"/>
    </xf>
    <xf numFmtId="4" fontId="0" fillId="0" borderId="7" xfId="0" applyNumberFormat="1" applyFont="1" applyBorder="1" applyAlignment="1">
      <alignment horizontal="justify" vertical="center" wrapText="1"/>
    </xf>
    <xf numFmtId="4" fontId="1" fillId="0" borderId="5" xfId="0" applyNumberFormat="1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justify" vertical="center" wrapText="1"/>
    </xf>
    <xf numFmtId="4" fontId="2" fillId="0" borderId="5" xfId="0" applyNumberFormat="1" applyFont="1" applyBorder="1" applyAlignment="1">
      <alignment horizontal="justify" vertical="center" wrapText="1"/>
    </xf>
    <xf numFmtId="4" fontId="2" fillId="0" borderId="7" xfId="0" applyNumberFormat="1" applyFont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justify" vertical="center" wrapText="1"/>
    </xf>
    <xf numFmtId="0" fontId="2" fillId="4" borderId="7" xfId="0" applyFont="1" applyFill="1" applyBorder="1" applyAlignment="1">
      <alignment horizontal="justify" vertical="center" wrapText="1"/>
    </xf>
    <xf numFmtId="0" fontId="0" fillId="4" borderId="0" xfId="0" applyFill="1"/>
    <xf numFmtId="0" fontId="1" fillId="4" borderId="5" xfId="0" applyFont="1" applyFill="1" applyBorder="1" applyAlignment="1">
      <alignment horizontal="left" vertical="center" wrapText="1"/>
    </xf>
    <xf numFmtId="0" fontId="0" fillId="4" borderId="5" xfId="0" applyFont="1" applyFill="1" applyBorder="1" applyAlignment="1">
      <alignment horizontal="left" vertical="center" wrapText="1" indent="1"/>
    </xf>
    <xf numFmtId="0" fontId="0" fillId="4" borderId="5" xfId="0" applyFont="1" applyFill="1" applyBorder="1" applyAlignment="1">
      <alignment horizontal="left" vertical="center" wrapText="1"/>
    </xf>
    <xf numFmtId="0" fontId="0" fillId="4" borderId="8" xfId="0" applyFont="1" applyFill="1" applyBorder="1" applyAlignment="1">
      <alignment horizontal="justify" vertical="center" wrapText="1"/>
    </xf>
    <xf numFmtId="0" fontId="1" fillId="4" borderId="11" xfId="0" applyFont="1" applyFill="1" applyBorder="1" applyAlignment="1">
      <alignment horizontal="justify" vertical="center" wrapText="1"/>
    </xf>
    <xf numFmtId="14" fontId="1" fillId="4" borderId="7" xfId="0" applyNumberFormat="1" applyFont="1" applyFill="1" applyBorder="1" applyAlignment="1">
      <alignment horizontal="center" vertical="center" wrapText="1"/>
    </xf>
    <xf numFmtId="14" fontId="0" fillId="4" borderId="7" xfId="0" applyNumberFormat="1" applyFont="1" applyFill="1" applyBorder="1" applyAlignment="1">
      <alignment horizontal="center" vertical="center" wrapText="1"/>
    </xf>
    <xf numFmtId="14" fontId="1" fillId="4" borderId="7" xfId="0" applyNumberFormat="1" applyFont="1" applyFill="1" applyBorder="1" applyAlignment="1">
      <alignment horizontal="justify" vertical="center" wrapText="1"/>
    </xf>
    <xf numFmtId="14" fontId="1" fillId="4" borderId="11" xfId="0" applyNumberFormat="1" applyFont="1" applyFill="1" applyBorder="1" applyAlignment="1">
      <alignment horizontal="justify" vertical="center" wrapText="1"/>
    </xf>
    <xf numFmtId="1" fontId="2" fillId="4" borderId="7" xfId="0" applyNumberFormat="1" applyFont="1" applyFill="1" applyBorder="1" applyAlignment="1">
      <alignment horizontal="justify" vertical="center" wrapText="1"/>
    </xf>
    <xf numFmtId="1" fontId="1" fillId="4" borderId="7" xfId="0" applyNumberFormat="1" applyFont="1" applyFill="1" applyBorder="1" applyAlignment="1">
      <alignment horizontal="center" vertical="center" wrapText="1"/>
    </xf>
    <xf numFmtId="1" fontId="0" fillId="4" borderId="7" xfId="0" applyNumberFormat="1" applyFont="1" applyFill="1" applyBorder="1" applyAlignment="1">
      <alignment horizontal="center" vertical="center" wrapText="1"/>
    </xf>
    <xf numFmtId="1" fontId="1" fillId="4" borderId="7" xfId="0" applyNumberFormat="1" applyFont="1" applyFill="1" applyBorder="1" applyAlignment="1">
      <alignment horizontal="justify" vertical="center" wrapText="1"/>
    </xf>
    <xf numFmtId="1" fontId="1" fillId="4" borderId="11" xfId="0" applyNumberFormat="1" applyFont="1" applyFill="1" applyBorder="1" applyAlignment="1">
      <alignment horizontal="justify" vertical="center" wrapText="1"/>
    </xf>
    <xf numFmtId="4" fontId="2" fillId="4" borderId="7" xfId="0" applyNumberFormat="1" applyFont="1" applyFill="1" applyBorder="1" applyAlignment="1">
      <alignment horizontal="justify" vertical="center" wrapText="1"/>
    </xf>
    <xf numFmtId="4" fontId="0" fillId="4" borderId="7" xfId="0" applyNumberFormat="1" applyFont="1" applyFill="1" applyBorder="1" applyAlignment="1">
      <alignment horizontal="center" vertical="center" wrapText="1"/>
    </xf>
    <xf numFmtId="4" fontId="1" fillId="4" borderId="7" xfId="0" applyNumberFormat="1" applyFont="1" applyFill="1" applyBorder="1" applyAlignment="1">
      <alignment horizontal="justify" vertical="center" wrapText="1"/>
    </xf>
    <xf numFmtId="4" fontId="1" fillId="4" borderId="11" xfId="0" applyNumberFormat="1" applyFont="1" applyFill="1" applyBorder="1" applyAlignment="1">
      <alignment horizontal="justify" vertical="center" wrapText="1"/>
    </xf>
    <xf numFmtId="4" fontId="1" fillId="2" borderId="7" xfId="0" applyNumberFormat="1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vertical="center" wrapText="1"/>
    </xf>
    <xf numFmtId="0" fontId="1" fillId="4" borderId="7" xfId="0" applyFont="1" applyFill="1" applyBorder="1" applyAlignment="1">
      <alignment vertical="center" wrapText="1"/>
    </xf>
    <xf numFmtId="0" fontId="0" fillId="4" borderId="7" xfId="0" applyFont="1" applyFill="1" applyBorder="1" applyAlignment="1">
      <alignment horizontal="left" vertical="center" wrapText="1" indent="5"/>
    </xf>
    <xf numFmtId="4" fontId="0" fillId="4" borderId="7" xfId="0" applyNumberFormat="1" applyFont="1" applyFill="1" applyBorder="1" applyAlignment="1">
      <alignment vertical="center" wrapText="1"/>
    </xf>
    <xf numFmtId="0" fontId="1" fillId="4" borderId="6" xfId="0" applyFont="1" applyFill="1" applyBorder="1" applyAlignment="1">
      <alignment vertical="center" wrapText="1"/>
    </xf>
    <xf numFmtId="4" fontId="0" fillId="4" borderId="5" xfId="0" applyNumberFormat="1" applyFont="1" applyFill="1" applyBorder="1" applyAlignment="1">
      <alignment vertical="center" wrapText="1"/>
    </xf>
    <xf numFmtId="0" fontId="0" fillId="4" borderId="9" xfId="0" applyFont="1" applyFill="1" applyBorder="1" applyAlignment="1">
      <alignment vertical="center" wrapText="1"/>
    </xf>
    <xf numFmtId="0" fontId="1" fillId="4" borderId="11" xfId="0" applyFont="1" applyFill="1" applyBorder="1" applyAlignment="1">
      <alignment vertical="center" wrapText="1"/>
    </xf>
    <xf numFmtId="4" fontId="0" fillId="4" borderId="11" xfId="0" applyNumberFormat="1" applyFont="1" applyFill="1" applyBorder="1" applyAlignment="1">
      <alignment vertical="center" wrapText="1"/>
    </xf>
    <xf numFmtId="0" fontId="1" fillId="4" borderId="9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0" fillId="4" borderId="7" xfId="0" applyFont="1" applyFill="1" applyBorder="1" applyAlignment="1">
      <alignment horizontal="left" vertical="center" indent="5"/>
    </xf>
    <xf numFmtId="0" fontId="0" fillId="4" borderId="7" xfId="0" applyFont="1" applyFill="1" applyBorder="1" applyAlignment="1">
      <alignment horizontal="justify" vertical="center"/>
    </xf>
    <xf numFmtId="0" fontId="0" fillId="4" borderId="7" xfId="0" applyFont="1" applyFill="1" applyBorder="1" applyAlignment="1">
      <alignment horizontal="left" vertical="center" indent="1"/>
    </xf>
    <xf numFmtId="0" fontId="1" fillId="4" borderId="7" xfId="0" applyFont="1" applyFill="1" applyBorder="1" applyAlignment="1">
      <alignment horizontal="left" vertical="center" indent="1"/>
    </xf>
    <xf numFmtId="0" fontId="0" fillId="4" borderId="11" xfId="0" applyFont="1" applyFill="1" applyBorder="1" applyAlignment="1">
      <alignment horizontal="left" vertical="center" indent="1"/>
    </xf>
    <xf numFmtId="0" fontId="1" fillId="4" borderId="9" xfId="0" applyFont="1" applyFill="1" applyBorder="1" applyAlignment="1">
      <alignment vertical="center"/>
    </xf>
    <xf numFmtId="4" fontId="0" fillId="2" borderId="7" xfId="0" applyNumberFormat="1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vertical="center" wrapText="1"/>
    </xf>
    <xf numFmtId="4" fontId="0" fillId="4" borderId="5" xfId="0" applyNumberFormat="1" applyFont="1" applyFill="1" applyBorder="1" applyAlignment="1">
      <alignment horizontal="center" vertical="center" wrapText="1"/>
    </xf>
    <xf numFmtId="2" fontId="0" fillId="4" borderId="5" xfId="0" applyNumberFormat="1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4" fontId="0" fillId="4" borderId="7" xfId="0" applyNumberFormat="1" applyFont="1" applyFill="1" applyBorder="1" applyAlignment="1">
      <alignment horizontal="center" vertical="center"/>
    </xf>
    <xf numFmtId="4" fontId="0" fillId="4" borderId="5" xfId="0" applyNumberFormat="1" applyFont="1" applyFill="1" applyBorder="1" applyAlignment="1">
      <alignment horizontal="center" vertical="center"/>
    </xf>
    <xf numFmtId="4" fontId="1" fillId="4" borderId="7" xfId="0" applyNumberFormat="1" applyFont="1" applyFill="1" applyBorder="1" applyAlignment="1">
      <alignment horizontal="center" vertical="center"/>
    </xf>
    <xf numFmtId="4" fontId="1" fillId="4" borderId="5" xfId="0" applyNumberFormat="1" applyFont="1" applyFill="1" applyBorder="1" applyAlignment="1">
      <alignment horizontal="center" vertical="center"/>
    </xf>
    <xf numFmtId="4" fontId="0" fillId="3" borderId="7" xfId="0" applyNumberFormat="1" applyFont="1" applyFill="1" applyBorder="1" applyAlignment="1">
      <alignment horizontal="center" vertical="center"/>
    </xf>
    <xf numFmtId="4" fontId="0" fillId="0" borderId="7" xfId="0" applyNumberFormat="1" applyFont="1" applyBorder="1" applyAlignment="1">
      <alignment horizontal="center" vertical="center"/>
    </xf>
    <xf numFmtId="4" fontId="0" fillId="4" borderId="5" xfId="0" applyNumberFormat="1" applyFont="1" applyFill="1" applyBorder="1" applyAlignment="1">
      <alignment vertical="center"/>
    </xf>
    <xf numFmtId="4" fontId="1" fillId="4" borderId="5" xfId="0" applyNumberFormat="1" applyFont="1" applyFill="1" applyBorder="1" applyAlignment="1">
      <alignment vertical="center"/>
    </xf>
    <xf numFmtId="4" fontId="1" fillId="4" borderId="8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4" fontId="1" fillId="4" borderId="8" xfId="0" applyNumberFormat="1" applyFont="1" applyFill="1" applyBorder="1" applyAlignment="1">
      <alignment horizontal="center" vertical="center"/>
    </xf>
    <xf numFmtId="4" fontId="0" fillId="0" borderId="5" xfId="0" applyNumberFormat="1" applyFont="1" applyBorder="1" applyAlignment="1">
      <alignment horizontal="center" vertical="center"/>
    </xf>
    <xf numFmtId="4" fontId="0" fillId="0" borderId="8" xfId="0" applyNumberFormat="1" applyFont="1" applyBorder="1" applyAlignment="1">
      <alignment horizontal="center" vertical="center"/>
    </xf>
    <xf numFmtId="4" fontId="0" fillId="0" borderId="11" xfId="0" applyNumberFormat="1" applyFont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 vertical="center"/>
    </xf>
    <xf numFmtId="4" fontId="0" fillId="2" borderId="7" xfId="0" applyNumberFormat="1" applyFont="1" applyFill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0" fontId="0" fillId="4" borderId="3" xfId="0" applyFont="1" applyFill="1" applyBorder="1" applyAlignment="1">
      <alignment horizontal="justify" vertical="center"/>
    </xf>
    <xf numFmtId="4" fontId="0" fillId="4" borderId="1" xfId="0" applyNumberFormat="1" applyFont="1" applyFill="1" applyBorder="1" applyAlignment="1">
      <alignment horizontal="center" vertical="center"/>
    </xf>
    <xf numFmtId="4" fontId="0" fillId="4" borderId="4" xfId="0" applyNumberFormat="1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left" vertical="center"/>
    </xf>
    <xf numFmtId="0" fontId="0" fillId="4" borderId="0" xfId="0" applyFont="1" applyFill="1" applyBorder="1" applyAlignment="1">
      <alignment vertical="center"/>
    </xf>
    <xf numFmtId="0" fontId="0" fillId="4" borderId="0" xfId="0" applyFont="1" applyFill="1" applyBorder="1" applyAlignment="1">
      <alignment horizontal="left" vertical="center"/>
    </xf>
    <xf numFmtId="4" fontId="0" fillId="4" borderId="8" xfId="0" applyNumberFormat="1" applyFont="1" applyFill="1" applyBorder="1" applyAlignment="1">
      <alignment horizontal="center" vertical="center"/>
    </xf>
    <xf numFmtId="4" fontId="0" fillId="4" borderId="11" xfId="0" applyNumberFormat="1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horizontal="center" vertical="center"/>
    </xf>
    <xf numFmtId="0" fontId="0" fillId="4" borderId="6" xfId="0" applyFont="1" applyFill="1" applyBorder="1" applyAlignment="1">
      <alignment horizontal="left" vertical="center"/>
    </xf>
    <xf numFmtId="4" fontId="4" fillId="4" borderId="5" xfId="0" applyNumberFormat="1" applyFont="1" applyFill="1" applyBorder="1" applyAlignment="1">
      <alignment vertical="center"/>
    </xf>
    <xf numFmtId="4" fontId="0" fillId="4" borderId="5" xfId="0" applyNumberFormat="1" applyFont="1" applyFill="1" applyBorder="1" applyAlignment="1">
      <alignment horizontal="justify" vertical="center"/>
    </xf>
    <xf numFmtId="4" fontId="0" fillId="4" borderId="7" xfId="0" applyNumberFormat="1" applyFont="1" applyFill="1" applyBorder="1" applyAlignment="1">
      <alignment horizontal="justify" vertical="center"/>
    </xf>
    <xf numFmtId="4" fontId="4" fillId="4" borderId="7" xfId="0" applyNumberFormat="1" applyFont="1" applyFill="1" applyBorder="1" applyAlignment="1">
      <alignment horizontal="justify" vertical="center"/>
    </xf>
    <xf numFmtId="0" fontId="0" fillId="4" borderId="0" xfId="0" applyFont="1" applyFill="1" applyAlignment="1">
      <alignment vertical="center"/>
    </xf>
    <xf numFmtId="0" fontId="0" fillId="4" borderId="0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vertical="center" wrapText="1"/>
    </xf>
    <xf numFmtId="0" fontId="0" fillId="4" borderId="0" xfId="0" applyFont="1" applyFill="1" applyAlignment="1">
      <alignment vertical="center" wrapText="1"/>
    </xf>
    <xf numFmtId="0" fontId="0" fillId="4" borderId="9" xfId="0" applyFont="1" applyFill="1" applyBorder="1" applyAlignment="1">
      <alignment horizontal="left" vertical="center"/>
    </xf>
    <xf numFmtId="4" fontId="0" fillId="4" borderId="8" xfId="0" applyNumberFormat="1" applyFont="1" applyFill="1" applyBorder="1" applyAlignment="1">
      <alignment horizontal="justify" vertical="center"/>
    </xf>
    <xf numFmtId="4" fontId="0" fillId="4" borderId="11" xfId="0" applyNumberFormat="1" applyFont="1" applyFill="1" applyBorder="1" applyAlignment="1">
      <alignment horizontal="justify" vertical="center"/>
    </xf>
    <xf numFmtId="4" fontId="1" fillId="5" borderId="5" xfId="0" applyNumberFormat="1" applyFont="1" applyFill="1" applyBorder="1" applyAlignment="1">
      <alignment horizontal="center" vertical="center"/>
    </xf>
    <xf numFmtId="4" fontId="0" fillId="5" borderId="7" xfId="0" applyNumberFormat="1" applyFont="1" applyFill="1" applyBorder="1" applyAlignment="1">
      <alignment horizontal="center" vertical="center"/>
    </xf>
    <xf numFmtId="4" fontId="0" fillId="5" borderId="5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justify" vertical="center" wrapText="1"/>
    </xf>
    <xf numFmtId="0" fontId="1" fillId="4" borderId="0" xfId="0" applyFont="1" applyFill="1" applyBorder="1" applyAlignment="1">
      <alignment horizontal="left" vertical="center" wrapText="1"/>
    </xf>
    <xf numFmtId="0" fontId="0" fillId="4" borderId="1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vertical="center"/>
    </xf>
    <xf numFmtId="0" fontId="0" fillId="4" borderId="1" xfId="0" applyFont="1" applyFill="1" applyBorder="1" applyAlignment="1">
      <alignment vertical="center" wrapText="1"/>
    </xf>
    <xf numFmtId="0" fontId="0" fillId="4" borderId="11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left" vertical="center" wrapText="1"/>
    </xf>
    <xf numFmtId="0" fontId="0" fillId="4" borderId="6" xfId="0" applyFont="1" applyFill="1" applyBorder="1" applyAlignment="1">
      <alignment horizontal="left" vertical="center" wrapText="1" indent="1"/>
    </xf>
    <xf numFmtId="0" fontId="1" fillId="4" borderId="9" xfId="0" applyFont="1" applyFill="1" applyBorder="1" applyAlignment="1">
      <alignment horizontal="left" vertical="center" wrapText="1"/>
    </xf>
    <xf numFmtId="4" fontId="1" fillId="4" borderId="8" xfId="0" applyNumberFormat="1" applyFont="1" applyFill="1" applyBorder="1" applyAlignment="1">
      <alignment horizontal="center" vertical="center" wrapText="1"/>
    </xf>
    <xf numFmtId="4" fontId="1" fillId="4" borderId="11" xfId="0" applyNumberFormat="1" applyFont="1" applyFill="1" applyBorder="1" applyAlignment="1">
      <alignment horizontal="center" vertical="center" wrapText="1"/>
    </xf>
    <xf numFmtId="4" fontId="0" fillId="5" borderId="5" xfId="0" applyNumberFormat="1" applyFont="1" applyFill="1" applyBorder="1" applyAlignment="1">
      <alignment horizontal="center" vertical="center" wrapText="1"/>
    </xf>
    <xf numFmtId="4" fontId="0" fillId="5" borderId="7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left" vertical="center" wrapText="1" indent="1"/>
    </xf>
    <xf numFmtId="0" fontId="0" fillId="4" borderId="5" xfId="0" applyFont="1" applyFill="1" applyBorder="1" applyAlignment="1">
      <alignment horizontal="left" vertical="center" wrapText="1" indent="4"/>
    </xf>
    <xf numFmtId="0" fontId="0" fillId="4" borderId="11" xfId="0" applyFont="1" applyFill="1" applyBorder="1" applyAlignment="1">
      <alignment horizontal="justify" vertical="center" wrapText="1"/>
    </xf>
    <xf numFmtId="0" fontId="1" fillId="4" borderId="5" xfId="0" applyFont="1" applyFill="1" applyBorder="1" applyAlignment="1">
      <alignment horizontal="justify" vertical="center"/>
    </xf>
    <xf numFmtId="0" fontId="0" fillId="4" borderId="5" xfId="0" applyFont="1" applyFill="1" applyBorder="1" applyAlignment="1">
      <alignment horizontal="justify" vertical="center"/>
    </xf>
    <xf numFmtId="0" fontId="0" fillId="4" borderId="8" xfId="0" applyFont="1" applyFill="1" applyBorder="1" applyAlignment="1">
      <alignment horizontal="justify" vertical="center"/>
    </xf>
    <xf numFmtId="4" fontId="0" fillId="0" borderId="7" xfId="0" applyNumberFormat="1" applyFont="1" applyFill="1" applyBorder="1" applyAlignment="1">
      <alignment horizontal="center" vertical="center" wrapText="1"/>
    </xf>
    <xf numFmtId="4" fontId="0" fillId="0" borderId="7" xfId="0" applyNumberFormat="1" applyFont="1" applyFill="1" applyBorder="1" applyAlignment="1">
      <alignment horizontal="justify" vertical="center" wrapText="1"/>
    </xf>
    <xf numFmtId="4" fontId="0" fillId="0" borderId="11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Fill="1" applyBorder="1" applyAlignment="1">
      <alignment horizontal="center" vertical="center" wrapText="1"/>
    </xf>
    <xf numFmtId="4" fontId="1" fillId="0" borderId="7" xfId="0" applyNumberFormat="1" applyFont="1" applyBorder="1" applyAlignment="1">
      <alignment horizontal="center" vertical="center" wrapText="1"/>
    </xf>
    <xf numFmtId="4" fontId="0" fillId="0" borderId="11" xfId="0" applyNumberFormat="1" applyFont="1" applyBorder="1" applyAlignment="1">
      <alignment horizontal="justify" vertical="center" wrapText="1"/>
    </xf>
    <xf numFmtId="4" fontId="0" fillId="4" borderId="7" xfId="0" applyNumberFormat="1" applyFont="1" applyFill="1" applyBorder="1" applyAlignment="1">
      <alignment horizontal="justify" vertical="center" wrapText="1"/>
    </xf>
    <xf numFmtId="4" fontId="0" fillId="4" borderId="0" xfId="0" applyNumberFormat="1" applyFill="1"/>
    <xf numFmtId="8" fontId="0" fillId="4" borderId="0" xfId="0" applyNumberFormat="1" applyFill="1"/>
    <xf numFmtId="0" fontId="0" fillId="4" borderId="11" xfId="0" applyFont="1" applyFill="1" applyBorder="1" applyAlignment="1">
      <alignment horizontal="center" vertical="center"/>
    </xf>
    <xf numFmtId="4" fontId="0" fillId="0" borderId="0" xfId="0" applyNumberFormat="1"/>
    <xf numFmtId="9" fontId="0" fillId="0" borderId="0" xfId="1" applyFont="1" applyAlignment="1">
      <alignment vertical="center" wrapText="1"/>
    </xf>
    <xf numFmtId="4" fontId="1" fillId="0" borderId="0" xfId="0" applyNumberFormat="1" applyFont="1" applyFill="1" applyBorder="1" applyAlignment="1">
      <alignment vertical="center"/>
    </xf>
    <xf numFmtId="4" fontId="0" fillId="0" borderId="0" xfId="0" applyNumberFormat="1" applyFont="1" applyAlignment="1">
      <alignment vertical="center" wrapText="1"/>
    </xf>
    <xf numFmtId="4" fontId="0" fillId="0" borderId="0" xfId="1" applyNumberFormat="1" applyFont="1" applyAlignment="1">
      <alignment vertical="center" wrapText="1"/>
    </xf>
    <xf numFmtId="4" fontId="1" fillId="0" borderId="7" xfId="0" applyNumberFormat="1" applyFont="1" applyBorder="1" applyAlignment="1">
      <alignment horizontal="center" vertical="center"/>
    </xf>
    <xf numFmtId="43" fontId="0" fillId="0" borderId="7" xfId="2" applyFont="1" applyBorder="1" applyAlignment="1">
      <alignment horizontal="justify" vertical="center" wrapText="1"/>
    </xf>
    <xf numFmtId="43" fontId="0" fillId="0" borderId="0" xfId="2" applyFont="1" applyAlignment="1">
      <alignment horizontal="justify" vertical="center" wrapText="1"/>
    </xf>
    <xf numFmtId="43" fontId="1" fillId="0" borderId="7" xfId="2" applyFont="1" applyBorder="1" applyAlignment="1">
      <alignment horizontal="justify" vertical="center" wrapText="1"/>
    </xf>
    <xf numFmtId="43" fontId="0" fillId="0" borderId="11" xfId="2" applyFont="1" applyBorder="1" applyAlignment="1">
      <alignment horizontal="justify" vertical="center" wrapText="1"/>
    </xf>
    <xf numFmtId="43" fontId="0" fillId="0" borderId="10" xfId="2" applyFont="1" applyBorder="1" applyAlignment="1">
      <alignment horizontal="justify" vertical="center" wrapText="1"/>
    </xf>
    <xf numFmtId="43" fontId="2" fillId="0" borderId="11" xfId="2" applyFont="1" applyBorder="1" applyAlignment="1">
      <alignment horizontal="justify" vertical="center" wrapText="1"/>
    </xf>
    <xf numFmtId="43" fontId="0" fillId="0" borderId="0" xfId="2" applyFont="1" applyBorder="1" applyAlignment="1">
      <alignment horizontal="justify" vertical="center" wrapText="1"/>
    </xf>
    <xf numFmtId="43" fontId="2" fillId="0" borderId="0" xfId="2" applyFont="1" applyBorder="1" applyAlignment="1">
      <alignment horizontal="justify" vertical="center" wrapText="1"/>
    </xf>
    <xf numFmtId="43" fontId="0" fillId="0" borderId="0" xfId="2" applyFont="1"/>
    <xf numFmtId="43" fontId="0" fillId="0" borderId="3" xfId="2" applyFont="1" applyBorder="1" applyAlignment="1">
      <alignment horizontal="justify" vertical="center" wrapText="1"/>
    </xf>
    <xf numFmtId="43" fontId="1" fillId="0" borderId="4" xfId="2" applyFont="1" applyBorder="1" applyAlignment="1">
      <alignment horizontal="justify" vertical="center" wrapText="1"/>
    </xf>
    <xf numFmtId="43" fontId="1" fillId="0" borderId="0" xfId="2" applyFont="1" applyAlignment="1">
      <alignment horizontal="justify" vertical="center" wrapText="1"/>
    </xf>
    <xf numFmtId="43" fontId="2" fillId="0" borderId="7" xfId="2" applyFont="1" applyBorder="1" applyAlignment="1">
      <alignment horizontal="justify" vertical="center" wrapText="1"/>
    </xf>
    <xf numFmtId="0" fontId="0" fillId="4" borderId="5" xfId="0" applyFont="1" applyFill="1" applyBorder="1" applyAlignment="1">
      <alignment horizontal="center" vertical="center" wrapText="1"/>
    </xf>
    <xf numFmtId="4" fontId="0" fillId="4" borderId="5" xfId="0" applyNumberFormat="1" applyFont="1" applyFill="1" applyBorder="1" applyAlignment="1">
      <alignment horizontal="justify" vertical="center" wrapText="1"/>
    </xf>
    <xf numFmtId="164" fontId="0" fillId="0" borderId="7" xfId="2" applyNumberFormat="1" applyFont="1" applyBorder="1" applyAlignment="1">
      <alignment horizontal="justify" vertical="center" wrapText="1"/>
    </xf>
    <xf numFmtId="164" fontId="0" fillId="0" borderId="7" xfId="2" applyNumberFormat="1" applyFont="1" applyBorder="1" applyAlignment="1">
      <alignment horizontal="center" vertical="center" wrapText="1"/>
    </xf>
    <xf numFmtId="164" fontId="0" fillId="0" borderId="11" xfId="2" applyNumberFormat="1" applyFont="1" applyBorder="1" applyAlignment="1">
      <alignment horizontal="justify" vertical="center" wrapText="1"/>
    </xf>
    <xf numFmtId="164" fontId="0" fillId="0" borderId="0" xfId="2" applyNumberFormat="1" applyFont="1" applyBorder="1" applyAlignment="1">
      <alignment horizontal="justify" vertical="center" wrapText="1"/>
    </xf>
    <xf numFmtId="164" fontId="0" fillId="0" borderId="0" xfId="2" applyNumberFormat="1" applyFont="1"/>
    <xf numFmtId="164" fontId="0" fillId="0" borderId="4" xfId="2" applyNumberFormat="1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164" fontId="0" fillId="0" borderId="11" xfId="2" applyNumberFormat="1" applyFont="1" applyBorder="1" applyAlignment="1">
      <alignment horizontal="center" vertical="center" wrapText="1"/>
    </xf>
    <xf numFmtId="164" fontId="0" fillId="0" borderId="0" xfId="2" applyNumberFormat="1" applyFont="1" applyBorder="1" applyAlignment="1">
      <alignment horizontal="center" vertical="center" wrapText="1"/>
    </xf>
    <xf numFmtId="164" fontId="0" fillId="0" borderId="0" xfId="2" applyNumberFormat="1" applyFont="1" applyAlignment="1">
      <alignment horizontal="center"/>
    </xf>
    <xf numFmtId="164" fontId="0" fillId="0" borderId="4" xfId="2" applyNumberFormat="1" applyFont="1" applyBorder="1" applyAlignment="1">
      <alignment horizontal="center" vertical="center" wrapText="1"/>
    </xf>
    <xf numFmtId="4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7" xfId="2" applyNumberFormat="1" applyFont="1" applyBorder="1" applyAlignment="1">
      <alignment horizontal="center" vertical="center" wrapText="1"/>
    </xf>
    <xf numFmtId="3" fontId="1" fillId="4" borderId="7" xfId="0" applyNumberFormat="1" applyFont="1" applyFill="1" applyBorder="1" applyAlignment="1">
      <alignment horizontal="center" vertical="center" wrapText="1"/>
    </xf>
    <xf numFmtId="3" fontId="1" fillId="4" borderId="5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0" fillId="0" borderId="6" xfId="0" applyFont="1" applyBorder="1" applyAlignment="1">
      <alignment horizontal="justify" vertical="center" wrapText="1"/>
    </xf>
    <xf numFmtId="0" fontId="0" fillId="0" borderId="0" xfId="0" applyFont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10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15" xfId="0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0" fontId="0" fillId="4" borderId="14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 wrapText="1"/>
    </xf>
    <xf numFmtId="0" fontId="0" fillId="4" borderId="6" xfId="0" applyFont="1" applyFill="1" applyBorder="1" applyAlignment="1">
      <alignment vertical="center"/>
    </xf>
    <xf numFmtId="0" fontId="1" fillId="4" borderId="6" xfId="0" applyFont="1" applyFill="1" applyBorder="1" applyAlignment="1">
      <alignment vertical="center"/>
    </xf>
    <xf numFmtId="0" fontId="1" fillId="4" borderId="9" xfId="0" applyFont="1" applyFill="1" applyBorder="1" applyAlignment="1">
      <alignment vertical="center"/>
    </xf>
    <xf numFmtId="0" fontId="0" fillId="4" borderId="2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0" fillId="4" borderId="7" xfId="0" applyFont="1" applyFill="1" applyBorder="1" applyAlignment="1">
      <alignment horizontal="left" vertical="center" indent="1"/>
    </xf>
    <xf numFmtId="0" fontId="1" fillId="2" borderId="6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vertical="center" wrapText="1"/>
    </xf>
    <xf numFmtId="4" fontId="0" fillId="0" borderId="6" xfId="0" applyNumberFormat="1" applyFont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43" fontId="0" fillId="0" borderId="7" xfId="2" applyNumberFormat="1" applyFont="1" applyBorder="1" applyAlignment="1">
      <alignment horizontal="center" vertical="center" wrapText="1"/>
    </xf>
    <xf numFmtId="43" fontId="0" fillId="0" borderId="7" xfId="2" applyNumberFormat="1" applyFont="1" applyBorder="1" applyAlignment="1">
      <alignment horizontal="justify" vertical="center" wrapText="1"/>
    </xf>
    <xf numFmtId="43" fontId="9" fillId="0" borderId="7" xfId="2" applyNumberFormat="1" applyFont="1" applyBorder="1" applyAlignment="1">
      <alignment horizontal="justify" vertical="center" wrapText="1"/>
    </xf>
    <xf numFmtId="43" fontId="1" fillId="0" borderId="7" xfId="2" applyNumberFormat="1" applyFont="1" applyBorder="1" applyAlignment="1">
      <alignment horizontal="justify" vertical="center" wrapText="1"/>
    </xf>
    <xf numFmtId="43" fontId="1" fillId="0" borderId="7" xfId="2" applyNumberFormat="1" applyFont="1" applyBorder="1" applyAlignment="1">
      <alignment horizontal="center" vertical="center" wrapText="1"/>
    </xf>
    <xf numFmtId="43" fontId="0" fillId="0" borderId="11" xfId="2" applyNumberFormat="1" applyFont="1" applyBorder="1" applyAlignment="1">
      <alignment horizontal="center" vertical="center" wrapText="1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272121</xdr:colOff>
      <xdr:row>6</xdr:row>
      <xdr:rowOff>362854</xdr:rowOff>
    </xdr:from>
    <xdr:ext cx="4320268" cy="1125501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547032" y="2914193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APLICA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314325</xdr:colOff>
      <xdr:row>11</xdr:row>
      <xdr:rowOff>171450</xdr:rowOff>
    </xdr:from>
    <xdr:ext cx="4320268" cy="1125501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3857625" y="2724150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ALICA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581025</xdr:colOff>
      <xdr:row>10</xdr:row>
      <xdr:rowOff>285750</xdr:rowOff>
    </xdr:from>
    <xdr:ext cx="4320268" cy="1125501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3648075" y="2400300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APLICA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2962275</xdr:colOff>
      <xdr:row>8</xdr:row>
      <xdr:rowOff>104775</xdr:rowOff>
    </xdr:from>
    <xdr:ext cx="4320268" cy="1125501"/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2962275" y="2219325"/>
          <a:ext cx="4320268" cy="11255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ES" sz="6600"/>
            <a:t>NO APLICA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8"/>
  <sheetViews>
    <sheetView showGridLines="0" topLeftCell="B83" workbookViewId="0">
      <selection activeCell="F83" sqref="F83"/>
    </sheetView>
  </sheetViews>
  <sheetFormatPr baseColWidth="10" defaultColWidth="0" defaultRowHeight="15" zeroHeight="1" x14ac:dyDescent="0.25"/>
  <cols>
    <col min="1" max="1" width="81.7109375" style="1" customWidth="1"/>
    <col min="2" max="2" width="14.28515625" style="1" customWidth="1"/>
    <col min="3" max="3" width="16.140625" style="1" customWidth="1"/>
    <col min="4" max="4" width="11.42578125" style="1" hidden="1" customWidth="1"/>
    <col min="5" max="5" width="75.140625" style="1" customWidth="1"/>
    <col min="6" max="6" width="13.140625" style="240" customWidth="1"/>
    <col min="7" max="7" width="12.5703125" style="240" customWidth="1"/>
    <col min="8" max="16384" width="11.42578125" style="1" hidden="1"/>
  </cols>
  <sheetData>
    <row r="1" spans="1:7" x14ac:dyDescent="0.25">
      <c r="A1" s="244" t="s">
        <v>564</v>
      </c>
      <c r="B1" s="245"/>
      <c r="C1" s="245"/>
      <c r="D1" s="245"/>
      <c r="E1" s="245"/>
      <c r="F1" s="245"/>
      <c r="G1" s="246"/>
    </row>
    <row r="2" spans="1:7" x14ac:dyDescent="0.25">
      <c r="A2" s="247" t="s">
        <v>0</v>
      </c>
      <c r="B2" s="248"/>
      <c r="C2" s="248"/>
      <c r="D2" s="248"/>
      <c r="E2" s="248"/>
      <c r="F2" s="248"/>
      <c r="G2" s="249"/>
    </row>
    <row r="3" spans="1:7" x14ac:dyDescent="0.25">
      <c r="A3" s="247" t="s">
        <v>567</v>
      </c>
      <c r="B3" s="248"/>
      <c r="C3" s="248"/>
      <c r="D3" s="248"/>
      <c r="E3" s="248"/>
      <c r="F3" s="248"/>
      <c r="G3" s="249"/>
    </row>
    <row r="4" spans="1:7" ht="15.75" thickBot="1" x14ac:dyDescent="0.3">
      <c r="A4" s="250" t="s">
        <v>1</v>
      </c>
      <c r="B4" s="251"/>
      <c r="C4" s="251"/>
      <c r="D4" s="251"/>
      <c r="E4" s="251"/>
      <c r="F4" s="251"/>
      <c r="G4" s="252"/>
    </row>
    <row r="5" spans="1:7" ht="45.75" thickBot="1" x14ac:dyDescent="0.3">
      <c r="A5" s="3" t="s">
        <v>4</v>
      </c>
      <c r="B5" s="4">
        <v>2017</v>
      </c>
      <c r="C5" s="4" t="s">
        <v>566</v>
      </c>
      <c r="D5" s="5"/>
      <c r="E5" s="6" t="s">
        <v>4</v>
      </c>
      <c r="F5" s="4">
        <v>2017</v>
      </c>
      <c r="G5" s="4" t="s">
        <v>566</v>
      </c>
    </row>
    <row r="6" spans="1:7" x14ac:dyDescent="0.25">
      <c r="A6" s="7" t="s">
        <v>2</v>
      </c>
      <c r="B6" s="8"/>
      <c r="C6" s="8"/>
      <c r="D6" s="9"/>
      <c r="E6" s="8" t="s">
        <v>5</v>
      </c>
      <c r="F6" s="233"/>
      <c r="G6" s="233"/>
    </row>
    <row r="7" spans="1:7" x14ac:dyDescent="0.25">
      <c r="A7" s="7" t="s">
        <v>3</v>
      </c>
      <c r="B7" s="10"/>
      <c r="C7" s="10"/>
      <c r="D7" s="9"/>
      <c r="E7" s="8" t="s">
        <v>6</v>
      </c>
      <c r="F7" s="234"/>
      <c r="G7" s="234"/>
    </row>
    <row r="8" spans="1:7" x14ac:dyDescent="0.25">
      <c r="A8" s="11" t="s">
        <v>7</v>
      </c>
      <c r="B8" s="319">
        <v>2874577.24</v>
      </c>
      <c r="C8" s="319">
        <v>2483825.25</v>
      </c>
      <c r="D8" s="213"/>
      <c r="E8" s="212" t="s">
        <v>8</v>
      </c>
      <c r="F8" s="318">
        <v>478330.86</v>
      </c>
      <c r="G8" s="228">
        <v>428608.82</v>
      </c>
    </row>
    <row r="9" spans="1:7" x14ac:dyDescent="0.25">
      <c r="A9" s="11" t="s">
        <v>9</v>
      </c>
      <c r="B9" s="319">
        <v>10000</v>
      </c>
      <c r="C9" s="319">
        <v>13000</v>
      </c>
      <c r="D9" s="213"/>
      <c r="E9" s="212" t="s">
        <v>10</v>
      </c>
      <c r="F9" s="318">
        <v>0</v>
      </c>
      <c r="G9" s="318">
        <v>0</v>
      </c>
    </row>
    <row r="10" spans="1:7" x14ac:dyDescent="0.25">
      <c r="A10" s="11" t="s">
        <v>11</v>
      </c>
      <c r="B10" s="319">
        <v>0</v>
      </c>
      <c r="C10" s="319">
        <v>0</v>
      </c>
      <c r="D10" s="213"/>
      <c r="E10" s="212" t="s">
        <v>12</v>
      </c>
      <c r="F10" s="318">
        <v>0.11</v>
      </c>
      <c r="G10" s="318">
        <v>0.01</v>
      </c>
    </row>
    <row r="11" spans="1:7" x14ac:dyDescent="0.25">
      <c r="A11" s="11" t="s">
        <v>13</v>
      </c>
      <c r="B11" s="319">
        <v>2864577.24</v>
      </c>
      <c r="C11" s="319">
        <v>170825.25</v>
      </c>
      <c r="D11" s="213"/>
      <c r="E11" s="212" t="s">
        <v>14</v>
      </c>
      <c r="F11" s="318">
        <v>0</v>
      </c>
      <c r="G11" s="318">
        <v>0</v>
      </c>
    </row>
    <row r="12" spans="1:7" x14ac:dyDescent="0.25">
      <c r="A12" s="11" t="s">
        <v>15</v>
      </c>
      <c r="B12" s="319">
        <v>0</v>
      </c>
      <c r="C12" s="319">
        <v>2300000</v>
      </c>
      <c r="D12" s="213"/>
      <c r="E12" s="212" t="s">
        <v>16</v>
      </c>
      <c r="F12" s="318">
        <v>0</v>
      </c>
      <c r="G12" s="318">
        <v>0</v>
      </c>
    </row>
    <row r="13" spans="1:7" x14ac:dyDescent="0.25">
      <c r="A13" s="11" t="s">
        <v>17</v>
      </c>
      <c r="B13" s="319">
        <v>0</v>
      </c>
      <c r="C13" s="319">
        <v>0</v>
      </c>
      <c r="D13" s="213"/>
      <c r="E13" s="212" t="s">
        <v>18</v>
      </c>
      <c r="F13" s="318">
        <v>0</v>
      </c>
      <c r="G13" s="318">
        <v>0</v>
      </c>
    </row>
    <row r="14" spans="1:7" ht="30" x14ac:dyDescent="0.25">
      <c r="A14" s="11" t="s">
        <v>19</v>
      </c>
      <c r="B14" s="319">
        <v>0</v>
      </c>
      <c r="C14" s="319">
        <v>0</v>
      </c>
      <c r="D14" s="213"/>
      <c r="E14" s="212" t="s">
        <v>20</v>
      </c>
      <c r="F14" s="318">
        <v>0</v>
      </c>
      <c r="G14" s="318">
        <v>0</v>
      </c>
    </row>
    <row r="15" spans="1:7" x14ac:dyDescent="0.25">
      <c r="A15" s="11" t="s">
        <v>21</v>
      </c>
      <c r="B15" s="319">
        <v>0</v>
      </c>
      <c r="C15" s="319">
        <v>0</v>
      </c>
      <c r="D15" s="213"/>
      <c r="E15" s="212" t="s">
        <v>22</v>
      </c>
      <c r="F15" s="318">
        <v>478330.74</v>
      </c>
      <c r="G15" s="318">
        <v>428608.8</v>
      </c>
    </row>
    <row r="16" spans="1:7" x14ac:dyDescent="0.25">
      <c r="A16" s="12" t="s">
        <v>23</v>
      </c>
      <c r="B16" s="319">
        <v>3600.6200000000003</v>
      </c>
      <c r="C16" s="319">
        <v>3606.72</v>
      </c>
      <c r="D16" s="213"/>
      <c r="E16" s="212" t="s">
        <v>24</v>
      </c>
      <c r="F16" s="318">
        <v>0</v>
      </c>
      <c r="G16" s="318">
        <v>0</v>
      </c>
    </row>
    <row r="17" spans="1:7" x14ac:dyDescent="0.25">
      <c r="A17" s="11" t="s">
        <v>25</v>
      </c>
      <c r="B17" s="319">
        <v>0</v>
      </c>
      <c r="C17" s="319">
        <v>0</v>
      </c>
      <c r="D17" s="213"/>
      <c r="E17" s="212" t="s">
        <v>26</v>
      </c>
      <c r="F17" s="318">
        <v>0.01</v>
      </c>
      <c r="G17" s="318">
        <v>0.01</v>
      </c>
    </row>
    <row r="18" spans="1:7" x14ac:dyDescent="0.25">
      <c r="A18" s="11" t="s">
        <v>27</v>
      </c>
      <c r="B18" s="319">
        <v>0</v>
      </c>
      <c r="C18" s="319">
        <v>0</v>
      </c>
      <c r="D18" s="213"/>
      <c r="E18" s="212" t="s">
        <v>28</v>
      </c>
      <c r="F18" s="318">
        <v>0</v>
      </c>
      <c r="G18" s="318">
        <v>0</v>
      </c>
    </row>
    <row r="19" spans="1:7" x14ac:dyDescent="0.25">
      <c r="A19" s="11" t="s">
        <v>29</v>
      </c>
      <c r="B19" s="319">
        <v>-0.24</v>
      </c>
      <c r="C19" s="319">
        <v>3.06</v>
      </c>
      <c r="D19" s="213"/>
      <c r="E19" s="212" t="s">
        <v>30</v>
      </c>
      <c r="F19" s="228">
        <v>0</v>
      </c>
      <c r="G19" s="228">
        <v>0</v>
      </c>
    </row>
    <row r="20" spans="1:7" x14ac:dyDescent="0.25">
      <c r="A20" s="11" t="s">
        <v>31</v>
      </c>
      <c r="B20" s="319">
        <v>3600.86</v>
      </c>
      <c r="C20" s="319">
        <v>3603.66</v>
      </c>
      <c r="D20" s="213"/>
      <c r="E20" s="212" t="s">
        <v>32</v>
      </c>
      <c r="F20" s="228">
        <v>0</v>
      </c>
      <c r="G20" s="228">
        <v>0</v>
      </c>
    </row>
    <row r="21" spans="1:7" x14ac:dyDescent="0.25">
      <c r="A21" s="11" t="s">
        <v>33</v>
      </c>
      <c r="B21" s="319">
        <v>0</v>
      </c>
      <c r="C21" s="319">
        <v>0</v>
      </c>
      <c r="D21" s="213"/>
      <c r="E21" s="212" t="s">
        <v>34</v>
      </c>
      <c r="F21" s="228">
        <v>0</v>
      </c>
      <c r="G21" s="228">
        <v>0</v>
      </c>
    </row>
    <row r="22" spans="1:7" x14ac:dyDescent="0.25">
      <c r="A22" s="11" t="s">
        <v>35</v>
      </c>
      <c r="B22" s="319">
        <v>0</v>
      </c>
      <c r="C22" s="319">
        <v>0</v>
      </c>
      <c r="D22" s="213"/>
      <c r="E22" s="212" t="s">
        <v>36</v>
      </c>
      <c r="F22" s="228">
        <v>0</v>
      </c>
      <c r="G22" s="228">
        <v>0</v>
      </c>
    </row>
    <row r="23" spans="1:7" x14ac:dyDescent="0.25">
      <c r="A23" s="11" t="s">
        <v>37</v>
      </c>
      <c r="B23" s="319">
        <v>0</v>
      </c>
      <c r="C23" s="319">
        <v>0</v>
      </c>
      <c r="D23" s="213"/>
      <c r="E23" s="212" t="s">
        <v>38</v>
      </c>
      <c r="F23" s="228">
        <v>0</v>
      </c>
      <c r="G23" s="228">
        <v>0</v>
      </c>
    </row>
    <row r="24" spans="1:7" x14ac:dyDescent="0.25">
      <c r="A24" s="11" t="s">
        <v>39</v>
      </c>
      <c r="B24" s="319">
        <v>94898.41</v>
      </c>
      <c r="C24" s="319">
        <v>163980.64000000001</v>
      </c>
      <c r="D24" s="213"/>
      <c r="E24" s="212" t="s">
        <v>40</v>
      </c>
      <c r="F24" s="228">
        <v>0</v>
      </c>
      <c r="G24" s="228">
        <v>0</v>
      </c>
    </row>
    <row r="25" spans="1:7" ht="18.75" customHeight="1" x14ac:dyDescent="0.25">
      <c r="A25" s="11" t="s">
        <v>41</v>
      </c>
      <c r="B25" s="319">
        <v>0</v>
      </c>
      <c r="C25" s="319">
        <v>0</v>
      </c>
      <c r="D25" s="213"/>
      <c r="E25" s="212" t="s">
        <v>42</v>
      </c>
      <c r="F25" s="228">
        <v>0</v>
      </c>
      <c r="G25" s="228">
        <v>0</v>
      </c>
    </row>
    <row r="26" spans="1:7" x14ac:dyDescent="0.25">
      <c r="A26" s="11" t="s">
        <v>43</v>
      </c>
      <c r="B26" s="319">
        <v>0</v>
      </c>
      <c r="C26" s="319">
        <v>0</v>
      </c>
      <c r="D26" s="213"/>
      <c r="E26" s="212" t="s">
        <v>44</v>
      </c>
      <c r="F26" s="228">
        <v>0</v>
      </c>
      <c r="G26" s="228">
        <v>0</v>
      </c>
    </row>
    <row r="27" spans="1:7" x14ac:dyDescent="0.25">
      <c r="A27" s="11" t="s">
        <v>45</v>
      </c>
      <c r="B27" s="319">
        <v>0</v>
      </c>
      <c r="C27" s="319">
        <v>0</v>
      </c>
      <c r="D27" s="213"/>
      <c r="E27" s="212" t="s">
        <v>46</v>
      </c>
      <c r="F27" s="228">
        <v>0</v>
      </c>
      <c r="G27" s="228">
        <v>0</v>
      </c>
    </row>
    <row r="28" spans="1:7" x14ac:dyDescent="0.25">
      <c r="A28" s="11" t="s">
        <v>47</v>
      </c>
      <c r="B28" s="319">
        <v>0</v>
      </c>
      <c r="C28" s="319">
        <v>0</v>
      </c>
      <c r="D28" s="213"/>
      <c r="E28" s="212" t="s">
        <v>48</v>
      </c>
      <c r="F28" s="228">
        <v>0</v>
      </c>
      <c r="G28" s="228">
        <v>0</v>
      </c>
    </row>
    <row r="29" spans="1:7" x14ac:dyDescent="0.25">
      <c r="A29" s="11" t="s">
        <v>49</v>
      </c>
      <c r="B29" s="319">
        <v>94898.41</v>
      </c>
      <c r="C29" s="319">
        <v>163980.64000000001</v>
      </c>
      <c r="D29" s="213"/>
      <c r="E29" s="212" t="s">
        <v>50</v>
      </c>
      <c r="F29" s="228">
        <v>0</v>
      </c>
      <c r="G29" s="228">
        <v>0</v>
      </c>
    </row>
    <row r="30" spans="1:7" ht="30" x14ac:dyDescent="0.25">
      <c r="A30" s="11" t="s">
        <v>51</v>
      </c>
      <c r="B30" s="319">
        <v>0</v>
      </c>
      <c r="C30" s="319">
        <v>0</v>
      </c>
      <c r="D30" s="213"/>
      <c r="E30" s="212" t="s">
        <v>52</v>
      </c>
      <c r="F30" s="228">
        <v>0</v>
      </c>
      <c r="G30" s="228">
        <v>0</v>
      </c>
    </row>
    <row r="31" spans="1:7" x14ac:dyDescent="0.25">
      <c r="A31" s="11" t="s">
        <v>53</v>
      </c>
      <c r="B31" s="319">
        <v>0</v>
      </c>
      <c r="C31" s="319">
        <v>0</v>
      </c>
      <c r="D31" s="213"/>
      <c r="E31" s="212" t="s">
        <v>54</v>
      </c>
      <c r="F31" s="228">
        <v>0</v>
      </c>
      <c r="G31" s="228">
        <v>0</v>
      </c>
    </row>
    <row r="32" spans="1:7" x14ac:dyDescent="0.25">
      <c r="A32" s="11" t="s">
        <v>55</v>
      </c>
      <c r="B32" s="319">
        <v>0</v>
      </c>
      <c r="C32" s="319">
        <v>0</v>
      </c>
      <c r="D32" s="213"/>
      <c r="E32" s="212" t="s">
        <v>56</v>
      </c>
      <c r="F32" s="228">
        <v>0</v>
      </c>
      <c r="G32" s="228">
        <v>0</v>
      </c>
    </row>
    <row r="33" spans="1:7" x14ac:dyDescent="0.25">
      <c r="A33" s="11" t="s">
        <v>57</v>
      </c>
      <c r="B33" s="319">
        <v>0</v>
      </c>
      <c r="C33" s="319">
        <v>0</v>
      </c>
      <c r="D33" s="213"/>
      <c r="E33" s="212" t="s">
        <v>58</v>
      </c>
      <c r="F33" s="228">
        <v>0</v>
      </c>
      <c r="G33" s="228">
        <v>0</v>
      </c>
    </row>
    <row r="34" spans="1:7" x14ac:dyDescent="0.25">
      <c r="A34" s="11" t="s">
        <v>59</v>
      </c>
      <c r="B34" s="319">
        <v>0</v>
      </c>
      <c r="C34" s="319">
        <v>0</v>
      </c>
      <c r="D34" s="213"/>
      <c r="E34" s="212" t="s">
        <v>60</v>
      </c>
      <c r="F34" s="228">
        <v>0</v>
      </c>
      <c r="G34" s="228">
        <v>0</v>
      </c>
    </row>
    <row r="35" spans="1:7" x14ac:dyDescent="0.25">
      <c r="A35" s="11" t="s">
        <v>61</v>
      </c>
      <c r="B35" s="319">
        <v>0</v>
      </c>
      <c r="C35" s="319">
        <v>0</v>
      </c>
      <c r="D35" s="213"/>
      <c r="E35" s="212" t="s">
        <v>62</v>
      </c>
      <c r="F35" s="228">
        <v>0</v>
      </c>
      <c r="G35" s="228">
        <v>0</v>
      </c>
    </row>
    <row r="36" spans="1:7" x14ac:dyDescent="0.25">
      <c r="A36" s="11" t="s">
        <v>63</v>
      </c>
      <c r="B36" s="319">
        <v>40977.67</v>
      </c>
      <c r="C36" s="319">
        <v>25306.93</v>
      </c>
      <c r="D36" s="213"/>
      <c r="E36" s="212" t="s">
        <v>64</v>
      </c>
      <c r="F36" s="228">
        <v>0</v>
      </c>
      <c r="G36" s="228">
        <v>0</v>
      </c>
    </row>
    <row r="37" spans="1:7" x14ac:dyDescent="0.25">
      <c r="A37" s="11" t="s">
        <v>65</v>
      </c>
      <c r="B37" s="319">
        <v>0</v>
      </c>
      <c r="C37" s="319">
        <v>0</v>
      </c>
      <c r="D37" s="213"/>
      <c r="E37" s="212" t="s">
        <v>66</v>
      </c>
      <c r="F37" s="228">
        <v>0</v>
      </c>
      <c r="G37" s="228">
        <v>0</v>
      </c>
    </row>
    <row r="38" spans="1:7" x14ac:dyDescent="0.25">
      <c r="A38" s="11" t="s">
        <v>67</v>
      </c>
      <c r="B38" s="319">
        <v>0</v>
      </c>
      <c r="C38" s="319">
        <v>0</v>
      </c>
      <c r="D38" s="213"/>
      <c r="E38" s="212" t="s">
        <v>68</v>
      </c>
      <c r="F38" s="228">
        <v>0</v>
      </c>
      <c r="G38" s="228">
        <v>0</v>
      </c>
    </row>
    <row r="39" spans="1:7" x14ac:dyDescent="0.25">
      <c r="A39" s="11" t="s">
        <v>69</v>
      </c>
      <c r="B39" s="319">
        <v>0</v>
      </c>
      <c r="C39" s="319">
        <v>0</v>
      </c>
      <c r="D39" s="213"/>
      <c r="E39" s="212" t="s">
        <v>70</v>
      </c>
      <c r="F39" s="228">
        <v>0</v>
      </c>
      <c r="G39" s="228">
        <v>0</v>
      </c>
    </row>
    <row r="40" spans="1:7" x14ac:dyDescent="0.25">
      <c r="A40" s="11" t="s">
        <v>71</v>
      </c>
      <c r="B40" s="319">
        <v>0</v>
      </c>
      <c r="C40" s="319">
        <v>0</v>
      </c>
      <c r="D40" s="213"/>
      <c r="E40" s="212" t="s">
        <v>72</v>
      </c>
      <c r="F40" s="228">
        <v>0</v>
      </c>
      <c r="G40" s="228">
        <v>0</v>
      </c>
    </row>
    <row r="41" spans="1:7" x14ac:dyDescent="0.25">
      <c r="A41" s="11" t="s">
        <v>73</v>
      </c>
      <c r="B41" s="319">
        <v>0</v>
      </c>
      <c r="C41" s="319">
        <v>0</v>
      </c>
      <c r="D41" s="213"/>
      <c r="E41" s="212" t="s">
        <v>74</v>
      </c>
      <c r="F41" s="228">
        <v>0</v>
      </c>
      <c r="G41" s="228">
        <v>0</v>
      </c>
    </row>
    <row r="42" spans="1:7" x14ac:dyDescent="0.25">
      <c r="A42" s="11" t="s">
        <v>75</v>
      </c>
      <c r="B42" s="319">
        <v>0</v>
      </c>
      <c r="C42" s="319">
        <v>0</v>
      </c>
      <c r="D42" s="213"/>
      <c r="E42" s="212" t="s">
        <v>76</v>
      </c>
      <c r="F42" s="228">
        <v>0</v>
      </c>
      <c r="G42" s="228">
        <v>0</v>
      </c>
    </row>
    <row r="43" spans="1:7" x14ac:dyDescent="0.25">
      <c r="A43" s="11" t="s">
        <v>77</v>
      </c>
      <c r="B43" s="319">
        <v>0</v>
      </c>
      <c r="C43" s="319">
        <v>0</v>
      </c>
      <c r="D43" s="213"/>
      <c r="E43" s="212" t="s">
        <v>78</v>
      </c>
      <c r="F43" s="228">
        <v>0</v>
      </c>
      <c r="G43" s="228">
        <v>0</v>
      </c>
    </row>
    <row r="44" spans="1:7" x14ac:dyDescent="0.25">
      <c r="A44" s="11" t="s">
        <v>79</v>
      </c>
      <c r="B44" s="319">
        <v>0</v>
      </c>
      <c r="C44" s="319">
        <v>0</v>
      </c>
      <c r="D44" s="213"/>
      <c r="E44" s="212" t="s">
        <v>80</v>
      </c>
      <c r="F44" s="228">
        <v>0</v>
      </c>
      <c r="G44" s="228">
        <v>0</v>
      </c>
    </row>
    <row r="45" spans="1:7" x14ac:dyDescent="0.25">
      <c r="A45" s="11"/>
      <c r="B45" s="319"/>
      <c r="C45" s="319"/>
      <c r="D45" s="213"/>
      <c r="E45" s="212"/>
      <c r="F45" s="228"/>
      <c r="G45" s="228"/>
    </row>
    <row r="46" spans="1:7" x14ac:dyDescent="0.25">
      <c r="A46" s="7" t="s">
        <v>81</v>
      </c>
      <c r="B46" s="319">
        <v>3014053.9400000004</v>
      </c>
      <c r="C46" s="319">
        <v>2676719.5400000005</v>
      </c>
      <c r="D46" s="212">
        <f t="shared" ref="D46" si="0">D36+D24+D16+D8</f>
        <v>0</v>
      </c>
      <c r="E46" s="214" t="s">
        <v>82</v>
      </c>
      <c r="F46" s="241">
        <v>478330.86</v>
      </c>
      <c r="G46" s="241">
        <v>428608.82</v>
      </c>
    </row>
    <row r="47" spans="1:7" ht="15.75" thickBot="1" x14ac:dyDescent="0.3">
      <c r="A47" s="13"/>
      <c r="B47" s="229"/>
      <c r="C47" s="229"/>
      <c r="D47" s="216"/>
      <c r="E47" s="217"/>
      <c r="F47" s="235"/>
      <c r="G47" s="235"/>
    </row>
    <row r="48" spans="1:7" x14ac:dyDescent="0.25">
      <c r="A48" s="17"/>
      <c r="B48" s="230"/>
      <c r="C48" s="230"/>
      <c r="D48" s="218"/>
      <c r="E48" s="219"/>
      <c r="F48" s="236"/>
      <c r="G48" s="236"/>
    </row>
    <row r="49" spans="1:7" x14ac:dyDescent="0.25">
      <c r="A49" s="17"/>
      <c r="B49" s="230"/>
      <c r="C49" s="230"/>
      <c r="D49" s="218"/>
      <c r="E49" s="219"/>
      <c r="F49" s="236"/>
      <c r="G49" s="236"/>
    </row>
    <row r="50" spans="1:7" ht="15.75" thickBot="1" x14ac:dyDescent="0.3">
      <c r="B50" s="231"/>
      <c r="C50" s="231"/>
      <c r="D50" s="220"/>
      <c r="E50" s="220"/>
      <c r="F50" s="237"/>
      <c r="G50" s="237"/>
    </row>
    <row r="51" spans="1:7" x14ac:dyDescent="0.25">
      <c r="A51" s="15" t="s">
        <v>83</v>
      </c>
      <c r="B51" s="232"/>
      <c r="C51" s="232"/>
      <c r="D51" s="221"/>
      <c r="E51" s="222" t="s">
        <v>84</v>
      </c>
      <c r="F51" s="238"/>
      <c r="G51" s="238"/>
    </row>
    <row r="52" spans="1:7" x14ac:dyDescent="0.25">
      <c r="A52" s="11" t="s">
        <v>85</v>
      </c>
      <c r="B52" s="319">
        <v>0</v>
      </c>
      <c r="C52" s="319">
        <v>0</v>
      </c>
      <c r="D52" s="213"/>
      <c r="E52" s="212" t="s">
        <v>86</v>
      </c>
      <c r="F52" s="228">
        <v>0</v>
      </c>
      <c r="G52" s="228">
        <v>0</v>
      </c>
    </row>
    <row r="53" spans="1:7" x14ac:dyDescent="0.25">
      <c r="A53" s="11" t="s">
        <v>87</v>
      </c>
      <c r="B53" s="319">
        <v>114640.67</v>
      </c>
      <c r="C53" s="319">
        <v>127771.43</v>
      </c>
      <c r="D53" s="213"/>
      <c r="E53" s="212" t="s">
        <v>88</v>
      </c>
      <c r="F53" s="228">
        <v>0</v>
      </c>
      <c r="G53" s="228">
        <v>0</v>
      </c>
    </row>
    <row r="54" spans="1:7" x14ac:dyDescent="0.25">
      <c r="A54" s="11" t="s">
        <v>89</v>
      </c>
      <c r="B54" s="319">
        <v>0</v>
      </c>
      <c r="C54" s="319">
        <v>0</v>
      </c>
      <c r="D54" s="213"/>
      <c r="E54" s="212" t="s">
        <v>90</v>
      </c>
      <c r="F54" s="228">
        <v>0</v>
      </c>
      <c r="G54" s="228">
        <v>0</v>
      </c>
    </row>
    <row r="55" spans="1:7" x14ac:dyDescent="0.25">
      <c r="A55" s="11" t="s">
        <v>91</v>
      </c>
      <c r="B55" s="319">
        <v>5873289.21</v>
      </c>
      <c r="C55" s="319">
        <v>5534812.8899999997</v>
      </c>
      <c r="D55" s="213"/>
      <c r="E55" s="212" t="s">
        <v>92</v>
      </c>
      <c r="F55" s="228">
        <v>0</v>
      </c>
      <c r="G55" s="228">
        <v>0</v>
      </c>
    </row>
    <row r="56" spans="1:7" x14ac:dyDescent="0.25">
      <c r="A56" s="11" t="s">
        <v>93</v>
      </c>
      <c r="B56" s="319">
        <v>641798.77</v>
      </c>
      <c r="C56" s="319">
        <v>622971.22</v>
      </c>
      <c r="D56" s="213"/>
      <c r="E56" s="212" t="s">
        <v>94</v>
      </c>
      <c r="F56" s="228">
        <v>0</v>
      </c>
      <c r="G56" s="228">
        <v>0</v>
      </c>
    </row>
    <row r="57" spans="1:7" x14ac:dyDescent="0.25">
      <c r="A57" s="11" t="s">
        <v>95</v>
      </c>
      <c r="B57" s="320">
        <v>-4118943.81</v>
      </c>
      <c r="C57" s="320">
        <v>-4172890.62</v>
      </c>
      <c r="D57" s="223"/>
      <c r="E57" s="212" t="s">
        <v>96</v>
      </c>
      <c r="F57" s="228">
        <v>0</v>
      </c>
      <c r="G57" s="228">
        <v>0</v>
      </c>
    </row>
    <row r="58" spans="1:7" x14ac:dyDescent="0.25">
      <c r="A58" s="11" t="s">
        <v>97</v>
      </c>
      <c r="B58" s="319">
        <v>0</v>
      </c>
      <c r="C58" s="319">
        <v>0</v>
      </c>
      <c r="D58" s="223"/>
      <c r="E58" s="214"/>
      <c r="F58" s="228"/>
      <c r="G58" s="228"/>
    </row>
    <row r="59" spans="1:7" x14ac:dyDescent="0.25">
      <c r="A59" s="11" t="s">
        <v>98</v>
      </c>
      <c r="B59" s="319">
        <v>0</v>
      </c>
      <c r="C59" s="319">
        <v>0</v>
      </c>
      <c r="D59" s="223"/>
      <c r="E59" s="214" t="s">
        <v>99</v>
      </c>
      <c r="F59" s="228">
        <v>0</v>
      </c>
      <c r="G59" s="228">
        <v>0</v>
      </c>
    </row>
    <row r="60" spans="1:7" x14ac:dyDescent="0.25">
      <c r="A60" s="11" t="s">
        <v>100</v>
      </c>
      <c r="B60" s="319">
        <v>0</v>
      </c>
      <c r="C60" s="319">
        <v>0</v>
      </c>
      <c r="D60" s="213"/>
      <c r="E60" s="224"/>
      <c r="F60" s="228"/>
      <c r="G60" s="228"/>
    </row>
    <row r="61" spans="1:7" x14ac:dyDescent="0.25">
      <c r="A61" s="11"/>
      <c r="B61" s="319"/>
      <c r="C61" s="319"/>
      <c r="D61" s="213"/>
      <c r="E61" s="214" t="s">
        <v>101</v>
      </c>
      <c r="F61" s="322">
        <v>478330.86</v>
      </c>
      <c r="G61" s="322">
        <v>428608.82</v>
      </c>
    </row>
    <row r="62" spans="1:7" x14ac:dyDescent="0.25">
      <c r="A62" s="7" t="s">
        <v>102</v>
      </c>
      <c r="B62" s="321">
        <v>2510784.8400000003</v>
      </c>
      <c r="C62" s="321">
        <v>2112664.919999999</v>
      </c>
      <c r="D62" s="213"/>
      <c r="E62" s="212"/>
      <c r="F62" s="318"/>
      <c r="G62" s="318"/>
    </row>
    <row r="63" spans="1:7" x14ac:dyDescent="0.25">
      <c r="A63" s="11"/>
      <c r="B63" s="319"/>
      <c r="C63" s="319"/>
      <c r="D63" s="223"/>
      <c r="E63" s="214" t="s">
        <v>103</v>
      </c>
      <c r="F63" s="228"/>
      <c r="G63" s="228"/>
    </row>
    <row r="64" spans="1:7" x14ac:dyDescent="0.25">
      <c r="A64" s="7" t="s">
        <v>104</v>
      </c>
      <c r="B64" s="321">
        <v>5524838.7800000012</v>
      </c>
      <c r="C64" s="321">
        <v>4789384.459999999</v>
      </c>
      <c r="D64" s="213"/>
      <c r="E64" s="214"/>
      <c r="F64" s="318"/>
      <c r="G64" s="318"/>
    </row>
    <row r="65" spans="1:7" x14ac:dyDescent="0.25">
      <c r="A65" s="11"/>
      <c r="B65" s="319"/>
      <c r="C65" s="319"/>
      <c r="D65" s="213"/>
      <c r="E65" s="214" t="s">
        <v>105</v>
      </c>
      <c r="F65" s="322">
        <v>1428031.2</v>
      </c>
      <c r="G65" s="322">
        <v>1428031.2</v>
      </c>
    </row>
    <row r="66" spans="1:7" x14ac:dyDescent="0.25">
      <c r="A66" s="11"/>
      <c r="B66" s="227"/>
      <c r="C66" s="227"/>
      <c r="D66" s="213"/>
      <c r="E66" s="212" t="s">
        <v>106</v>
      </c>
      <c r="F66" s="318">
        <v>1428031.2</v>
      </c>
      <c r="G66" s="318">
        <v>1428031.2</v>
      </c>
    </row>
    <row r="67" spans="1:7" x14ac:dyDescent="0.25">
      <c r="A67" s="11"/>
      <c r="B67" s="227"/>
      <c r="C67" s="227"/>
      <c r="D67" s="213"/>
      <c r="E67" s="212" t="s">
        <v>107</v>
      </c>
      <c r="F67" s="318">
        <v>0</v>
      </c>
      <c r="G67" s="318">
        <v>0</v>
      </c>
    </row>
    <row r="68" spans="1:7" x14ac:dyDescent="0.25">
      <c r="A68" s="11"/>
      <c r="B68" s="227"/>
      <c r="C68" s="227"/>
      <c r="D68" s="213"/>
      <c r="E68" s="212" t="s">
        <v>108</v>
      </c>
      <c r="F68" s="318">
        <v>0</v>
      </c>
      <c r="G68" s="318">
        <v>0</v>
      </c>
    </row>
    <row r="69" spans="1:7" x14ac:dyDescent="0.25">
      <c r="A69" s="11"/>
      <c r="B69" s="227"/>
      <c r="C69" s="227"/>
      <c r="D69" s="213"/>
      <c r="E69" s="212"/>
      <c r="F69" s="318"/>
      <c r="G69" s="318"/>
    </row>
    <row r="70" spans="1:7" x14ac:dyDescent="0.25">
      <c r="A70" s="11"/>
      <c r="B70" s="227"/>
      <c r="C70" s="227"/>
      <c r="D70" s="213"/>
      <c r="E70" s="214" t="s">
        <v>109</v>
      </c>
      <c r="F70" s="322">
        <v>3618476.7199999997</v>
      </c>
      <c r="G70" s="322">
        <v>2932744.44</v>
      </c>
    </row>
    <row r="71" spans="1:7" x14ac:dyDescent="0.25">
      <c r="A71" s="11"/>
      <c r="B71" s="227"/>
      <c r="C71" s="227"/>
      <c r="D71" s="213"/>
      <c r="E71" s="212" t="s">
        <v>110</v>
      </c>
      <c r="F71" s="318">
        <v>685732.28</v>
      </c>
      <c r="G71" s="318">
        <v>1854009.06</v>
      </c>
    </row>
    <row r="72" spans="1:7" x14ac:dyDescent="0.25">
      <c r="A72" s="11"/>
      <c r="B72" s="227"/>
      <c r="C72" s="227"/>
      <c r="D72" s="213"/>
      <c r="E72" s="212" t="s">
        <v>111</v>
      </c>
      <c r="F72" s="318">
        <v>2932744.44</v>
      </c>
      <c r="G72" s="318">
        <v>1078735.3799999999</v>
      </c>
    </row>
    <row r="73" spans="1:7" x14ac:dyDescent="0.25">
      <c r="A73" s="11"/>
      <c r="B73" s="227"/>
      <c r="C73" s="227"/>
      <c r="D73" s="213"/>
      <c r="E73" s="212" t="s">
        <v>112</v>
      </c>
      <c r="F73" s="318">
        <v>0</v>
      </c>
      <c r="G73" s="318">
        <v>0</v>
      </c>
    </row>
    <row r="74" spans="1:7" x14ac:dyDescent="0.25">
      <c r="A74" s="11"/>
      <c r="B74" s="227"/>
      <c r="C74" s="227"/>
      <c r="D74" s="213"/>
      <c r="E74" s="212" t="s">
        <v>113</v>
      </c>
      <c r="F74" s="318">
        <v>0</v>
      </c>
      <c r="G74" s="318">
        <v>0</v>
      </c>
    </row>
    <row r="75" spans="1:7" x14ac:dyDescent="0.25">
      <c r="A75" s="11"/>
      <c r="B75" s="227"/>
      <c r="C75" s="227"/>
      <c r="D75" s="213"/>
      <c r="E75" s="212" t="s">
        <v>114</v>
      </c>
      <c r="F75" s="318">
        <v>0</v>
      </c>
      <c r="G75" s="318">
        <v>0</v>
      </c>
    </row>
    <row r="76" spans="1:7" x14ac:dyDescent="0.25">
      <c r="A76" s="11"/>
      <c r="B76" s="227"/>
      <c r="C76" s="227"/>
      <c r="D76" s="213"/>
      <c r="E76" s="212"/>
      <c r="F76" s="318"/>
      <c r="G76" s="318"/>
    </row>
    <row r="77" spans="1:7" ht="30" x14ac:dyDescent="0.25">
      <c r="A77" s="11"/>
      <c r="B77" s="227"/>
      <c r="C77" s="227"/>
      <c r="D77" s="213"/>
      <c r="E77" s="214" t="s">
        <v>115</v>
      </c>
      <c r="F77" s="318">
        <v>0</v>
      </c>
      <c r="G77" s="318">
        <v>0</v>
      </c>
    </row>
    <row r="78" spans="1:7" x14ac:dyDescent="0.25">
      <c r="A78" s="11"/>
      <c r="B78" s="227"/>
      <c r="C78" s="227"/>
      <c r="D78" s="213"/>
      <c r="E78" s="212" t="s">
        <v>116</v>
      </c>
      <c r="F78" s="318">
        <v>0</v>
      </c>
      <c r="G78" s="318">
        <v>0</v>
      </c>
    </row>
    <row r="79" spans="1:7" x14ac:dyDescent="0.25">
      <c r="A79" s="11"/>
      <c r="B79" s="227"/>
      <c r="C79" s="227"/>
      <c r="D79" s="213"/>
      <c r="E79" s="212" t="s">
        <v>117</v>
      </c>
      <c r="F79" s="318">
        <v>0</v>
      </c>
      <c r="G79" s="318">
        <v>0</v>
      </c>
    </row>
    <row r="80" spans="1:7" x14ac:dyDescent="0.25">
      <c r="A80" s="11"/>
      <c r="B80" s="227"/>
      <c r="C80" s="227"/>
      <c r="D80" s="213"/>
      <c r="E80" s="212"/>
      <c r="F80" s="318"/>
      <c r="G80" s="318"/>
    </row>
    <row r="81" spans="1:7" x14ac:dyDescent="0.25">
      <c r="A81" s="11"/>
      <c r="B81" s="227"/>
      <c r="C81" s="227"/>
      <c r="D81" s="213"/>
      <c r="E81" s="214" t="s">
        <v>118</v>
      </c>
      <c r="F81" s="322">
        <v>5046507.92</v>
      </c>
      <c r="G81" s="322">
        <v>4360775.6399999997</v>
      </c>
    </row>
    <row r="82" spans="1:7" x14ac:dyDescent="0.25">
      <c r="A82" s="11"/>
      <c r="B82" s="227"/>
      <c r="C82" s="227"/>
      <c r="D82" s="213"/>
      <c r="E82" s="212"/>
      <c r="F82" s="322"/>
      <c r="G82" s="322"/>
    </row>
    <row r="83" spans="1:7" x14ac:dyDescent="0.25">
      <c r="A83" s="11"/>
      <c r="B83" s="227"/>
      <c r="C83" s="227"/>
      <c r="D83" s="213"/>
      <c r="E83" s="214" t="s">
        <v>119</v>
      </c>
      <c r="F83" s="322">
        <v>5524838.7800000003</v>
      </c>
      <c r="G83" s="322">
        <v>4789384.46</v>
      </c>
    </row>
    <row r="84" spans="1:7" x14ac:dyDescent="0.25">
      <c r="A84" s="11"/>
      <c r="B84" s="227"/>
      <c r="C84" s="227"/>
      <c r="D84" s="213"/>
      <c r="E84" s="212"/>
      <c r="F84" s="318"/>
      <c r="G84" s="318"/>
    </row>
    <row r="85" spans="1:7" x14ac:dyDescent="0.25">
      <c r="A85" s="11"/>
      <c r="B85" s="227"/>
      <c r="C85" s="227"/>
      <c r="D85" s="213"/>
      <c r="E85" s="212"/>
      <c r="F85" s="318"/>
      <c r="G85" s="318"/>
    </row>
    <row r="86" spans="1:7" x14ac:dyDescent="0.25">
      <c r="A86" s="11"/>
      <c r="B86" s="227"/>
      <c r="C86" s="227"/>
      <c r="D86" s="213"/>
      <c r="E86" s="212"/>
      <c r="F86" s="318"/>
      <c r="G86" s="318"/>
    </row>
    <row r="87" spans="1:7" ht="15.75" thickBot="1" x14ac:dyDescent="0.3">
      <c r="A87" s="16"/>
      <c r="B87" s="229"/>
      <c r="C87" s="229"/>
      <c r="D87" s="216"/>
      <c r="E87" s="215"/>
      <c r="F87" s="323"/>
      <c r="G87" s="323"/>
    </row>
    <row r="88" spans="1:7" x14ac:dyDescent="0.25">
      <c r="F88" s="239"/>
      <c r="G88" s="239"/>
    </row>
  </sheetData>
  <mergeCells count="4">
    <mergeCell ref="A1:G1"/>
    <mergeCell ref="A2:G2"/>
    <mergeCell ref="A3:G3"/>
    <mergeCell ref="A4:G4"/>
  </mergeCells>
  <pageMargins left="0.51181102362204722" right="0.51181102362204722" top="0.35433070866141736" bottom="0.35433070866141736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8"/>
  <sheetViews>
    <sheetView showGridLines="0" workbookViewId="0">
      <selection activeCell="E24" sqref="E24"/>
    </sheetView>
  </sheetViews>
  <sheetFormatPr baseColWidth="10" defaultRowHeight="15" x14ac:dyDescent="0.25"/>
  <cols>
    <col min="1" max="1" width="53.140625" customWidth="1"/>
    <col min="2" max="7" width="17.7109375" customWidth="1"/>
  </cols>
  <sheetData>
    <row r="1" spans="1:8" x14ac:dyDescent="0.25">
      <c r="A1" s="244" t="str">
        <f>+'Edo de sit financiera detallado'!A1:G1</f>
        <v>Instituto Estatal de Transparencia, Acceso a la información Pública y Protección de Datos Personales</v>
      </c>
      <c r="B1" s="245"/>
      <c r="C1" s="245"/>
      <c r="D1" s="245"/>
      <c r="E1" s="245"/>
      <c r="F1" s="245"/>
      <c r="G1" s="245"/>
      <c r="H1" s="49"/>
    </row>
    <row r="2" spans="1:8" x14ac:dyDescent="0.25">
      <c r="A2" s="285" t="s">
        <v>446</v>
      </c>
      <c r="B2" s="286"/>
      <c r="C2" s="286"/>
      <c r="D2" s="286"/>
      <c r="E2" s="286"/>
      <c r="F2" s="286"/>
      <c r="G2" s="286"/>
      <c r="H2" s="49"/>
    </row>
    <row r="3" spans="1:8" x14ac:dyDescent="0.25">
      <c r="A3" s="285" t="s">
        <v>1</v>
      </c>
      <c r="B3" s="286"/>
      <c r="C3" s="286"/>
      <c r="D3" s="286"/>
      <c r="E3" s="286"/>
      <c r="F3" s="286"/>
      <c r="G3" s="286"/>
      <c r="H3" s="49"/>
    </row>
    <row r="4" spans="1:8" ht="15.75" thickBot="1" x14ac:dyDescent="0.3">
      <c r="A4" s="288" t="s">
        <v>447</v>
      </c>
      <c r="B4" s="289"/>
      <c r="C4" s="289"/>
      <c r="D4" s="289"/>
      <c r="E4" s="289"/>
      <c r="F4" s="289"/>
      <c r="G4" s="289"/>
      <c r="H4" s="49"/>
    </row>
    <row r="5" spans="1:8" ht="19.5" customHeight="1" x14ac:dyDescent="0.25">
      <c r="A5" s="277" t="s">
        <v>448</v>
      </c>
      <c r="B5" s="26" t="s">
        <v>449</v>
      </c>
      <c r="C5" s="264" t="s">
        <v>451</v>
      </c>
      <c r="D5" s="264" t="s">
        <v>452</v>
      </c>
      <c r="E5" s="264" t="s">
        <v>453</v>
      </c>
      <c r="F5" s="264" t="s">
        <v>454</v>
      </c>
      <c r="G5" s="264" t="s">
        <v>455</v>
      </c>
      <c r="H5" s="310"/>
    </row>
    <row r="6" spans="1:8" ht="30.75" customHeight="1" thickBot="1" x14ac:dyDescent="0.3">
      <c r="A6" s="279"/>
      <c r="B6" s="20" t="s">
        <v>450</v>
      </c>
      <c r="C6" s="265"/>
      <c r="D6" s="265"/>
      <c r="E6" s="265"/>
      <c r="F6" s="265"/>
      <c r="G6" s="265"/>
      <c r="H6" s="310"/>
    </row>
    <row r="7" spans="1:8" x14ac:dyDescent="0.25">
      <c r="A7" s="42"/>
      <c r="B7" s="196"/>
      <c r="C7" s="196"/>
      <c r="D7" s="196"/>
      <c r="E7" s="196"/>
      <c r="F7" s="196"/>
      <c r="G7" s="196"/>
      <c r="H7" s="43"/>
    </row>
    <row r="8" spans="1:8" ht="30" x14ac:dyDescent="0.25">
      <c r="A8" s="44" t="s">
        <v>459</v>
      </c>
      <c r="B8" s="199">
        <f>+B9+B10+B11+B12+B13+B14+B15+B16+B17+B18+B19+B20</f>
        <v>26545900</v>
      </c>
      <c r="C8" s="199">
        <f t="shared" ref="C8:G8" si="0">+C9+C10+C11+C12+C13+C14+C15+C16+C17+C18+C19+C20</f>
        <v>28739280.000000004</v>
      </c>
      <c r="D8" s="199">
        <f t="shared" si="0"/>
        <v>30243244.000000004</v>
      </c>
      <c r="E8" s="199">
        <f t="shared" si="0"/>
        <v>31733731</v>
      </c>
      <c r="F8" s="199">
        <f t="shared" si="0"/>
        <v>33306208</v>
      </c>
      <c r="G8" s="199">
        <f t="shared" si="0"/>
        <v>34997518</v>
      </c>
      <c r="H8" s="43"/>
    </row>
    <row r="9" spans="1:8" x14ac:dyDescent="0.25">
      <c r="A9" s="45" t="s">
        <v>460</v>
      </c>
      <c r="B9" s="196">
        <v>0</v>
      </c>
      <c r="C9" s="196">
        <v>0</v>
      </c>
      <c r="D9" s="196">
        <v>0</v>
      </c>
      <c r="E9" s="196">
        <v>0</v>
      </c>
      <c r="F9" s="196">
        <v>0</v>
      </c>
      <c r="G9" s="196">
        <v>0</v>
      </c>
      <c r="H9" s="43"/>
    </row>
    <row r="10" spans="1:8" x14ac:dyDescent="0.25">
      <c r="A10" s="45" t="s">
        <v>461</v>
      </c>
      <c r="B10" s="196">
        <v>0</v>
      </c>
      <c r="C10" s="196">
        <v>0</v>
      </c>
      <c r="D10" s="196">
        <v>0</v>
      </c>
      <c r="E10" s="196">
        <v>0</v>
      </c>
      <c r="F10" s="196">
        <v>0</v>
      </c>
      <c r="G10" s="196">
        <v>0</v>
      </c>
      <c r="H10" s="43"/>
    </row>
    <row r="11" spans="1:8" x14ac:dyDescent="0.25">
      <c r="A11" s="45" t="s">
        <v>462</v>
      </c>
      <c r="B11" s="196">
        <v>0</v>
      </c>
      <c r="C11" s="196">
        <v>0</v>
      </c>
      <c r="D11" s="196">
        <v>0</v>
      </c>
      <c r="E11" s="196">
        <v>0</v>
      </c>
      <c r="F11" s="196">
        <v>0</v>
      </c>
      <c r="G11" s="196">
        <v>0</v>
      </c>
      <c r="H11" s="43"/>
    </row>
    <row r="12" spans="1:8" x14ac:dyDescent="0.25">
      <c r="A12" s="45" t="s">
        <v>463</v>
      </c>
      <c r="B12" s="196">
        <v>0</v>
      </c>
      <c r="C12" s="196">
        <v>0</v>
      </c>
      <c r="D12" s="196">
        <v>0</v>
      </c>
      <c r="E12" s="196">
        <v>0</v>
      </c>
      <c r="F12" s="196">
        <v>0</v>
      </c>
      <c r="G12" s="196">
        <v>0</v>
      </c>
      <c r="H12" s="43"/>
    </row>
    <row r="13" spans="1:8" x14ac:dyDescent="0.25">
      <c r="A13" s="45" t="s">
        <v>464</v>
      </c>
      <c r="B13" s="196">
        <v>0</v>
      </c>
      <c r="C13" s="196">
        <v>0</v>
      </c>
      <c r="D13" s="196">
        <v>0</v>
      </c>
      <c r="E13" s="196">
        <v>0</v>
      </c>
      <c r="F13" s="196">
        <v>0</v>
      </c>
      <c r="G13" s="196">
        <v>0</v>
      </c>
      <c r="H13" s="43"/>
    </row>
    <row r="14" spans="1:8" x14ac:dyDescent="0.25">
      <c r="A14" s="45" t="s">
        <v>465</v>
      </c>
      <c r="B14" s="196">
        <v>0</v>
      </c>
      <c r="C14" s="196">
        <v>0</v>
      </c>
      <c r="D14" s="196">
        <v>0</v>
      </c>
      <c r="E14" s="196">
        <v>0</v>
      </c>
      <c r="F14" s="196">
        <v>0</v>
      </c>
      <c r="G14" s="196">
        <v>0</v>
      </c>
      <c r="H14" s="43"/>
    </row>
    <row r="15" spans="1:8" x14ac:dyDescent="0.25">
      <c r="A15" s="45" t="s">
        <v>466</v>
      </c>
      <c r="B15" s="189">
        <v>129900</v>
      </c>
      <c r="C15" s="189">
        <v>210000</v>
      </c>
      <c r="D15" s="189">
        <v>287500</v>
      </c>
      <c r="E15" s="189">
        <v>280200</v>
      </c>
      <c r="F15" s="189">
        <v>280000</v>
      </c>
      <c r="G15" s="189">
        <v>320000</v>
      </c>
      <c r="H15" s="43"/>
    </row>
    <row r="16" spans="1:8" x14ac:dyDescent="0.25">
      <c r="A16" s="45" t="s">
        <v>467</v>
      </c>
      <c r="B16" s="196">
        <v>0</v>
      </c>
      <c r="C16" s="196">
        <v>0</v>
      </c>
      <c r="D16" s="196">
        <v>0</v>
      </c>
      <c r="E16" s="196">
        <v>0</v>
      </c>
      <c r="F16" s="196">
        <v>0</v>
      </c>
      <c r="G16" s="196">
        <v>0</v>
      </c>
      <c r="H16" s="43"/>
    </row>
    <row r="17" spans="1:8" x14ac:dyDescent="0.25">
      <c r="A17" s="45" t="s">
        <v>468</v>
      </c>
      <c r="B17" s="196">
        <v>0</v>
      </c>
      <c r="C17" s="196">
        <v>0</v>
      </c>
      <c r="D17" s="196">
        <v>0</v>
      </c>
      <c r="E17" s="196">
        <v>0</v>
      </c>
      <c r="F17" s="196">
        <v>0</v>
      </c>
      <c r="G17" s="196">
        <v>0</v>
      </c>
      <c r="H17" s="43"/>
    </row>
    <row r="18" spans="1:8" x14ac:dyDescent="0.25">
      <c r="A18" s="45" t="s">
        <v>469</v>
      </c>
      <c r="B18" s="189">
        <v>26416000</v>
      </c>
      <c r="C18" s="189">
        <v>28529280.000000004</v>
      </c>
      <c r="D18" s="189">
        <v>29955744.000000004</v>
      </c>
      <c r="E18" s="189">
        <v>31453531</v>
      </c>
      <c r="F18" s="189">
        <v>33026208</v>
      </c>
      <c r="G18" s="189">
        <v>34677518</v>
      </c>
      <c r="H18" s="43"/>
    </row>
    <row r="19" spans="1:8" x14ac:dyDescent="0.25">
      <c r="A19" s="45" t="s">
        <v>470</v>
      </c>
      <c r="B19" s="196">
        <v>0</v>
      </c>
      <c r="C19" s="196">
        <v>0</v>
      </c>
      <c r="D19" s="196">
        <v>0</v>
      </c>
      <c r="E19" s="196">
        <v>0</v>
      </c>
      <c r="F19" s="196">
        <v>0</v>
      </c>
      <c r="G19" s="196">
        <v>0</v>
      </c>
      <c r="H19" s="43"/>
    </row>
    <row r="20" spans="1:8" x14ac:dyDescent="0.25">
      <c r="A20" s="45" t="s">
        <v>471</v>
      </c>
      <c r="B20" s="196">
        <v>0</v>
      </c>
      <c r="C20" s="196">
        <v>0</v>
      </c>
      <c r="D20" s="196">
        <v>0</v>
      </c>
      <c r="E20" s="196">
        <v>0</v>
      </c>
      <c r="F20" s="196">
        <v>0</v>
      </c>
      <c r="G20" s="196">
        <v>0</v>
      </c>
      <c r="H20" s="43"/>
    </row>
    <row r="21" spans="1:8" x14ac:dyDescent="0.25">
      <c r="A21" s="46"/>
      <c r="B21" s="196"/>
      <c r="C21" s="196"/>
      <c r="D21" s="196"/>
      <c r="E21" s="196"/>
      <c r="F21" s="196"/>
      <c r="G21" s="196"/>
      <c r="H21" s="43"/>
    </row>
    <row r="22" spans="1:8" x14ac:dyDescent="0.25">
      <c r="A22" s="44" t="s">
        <v>472</v>
      </c>
      <c r="B22" s="199">
        <f>+B23+B24+B25+B26+B27</f>
        <v>0</v>
      </c>
      <c r="C22" s="199">
        <f t="shared" ref="C22:G22" si="1">+C23+C24+C25+C26+C27</f>
        <v>0</v>
      </c>
      <c r="D22" s="199">
        <f t="shared" si="1"/>
        <v>0</v>
      </c>
      <c r="E22" s="199">
        <f t="shared" si="1"/>
        <v>0</v>
      </c>
      <c r="F22" s="199">
        <f t="shared" si="1"/>
        <v>0</v>
      </c>
      <c r="G22" s="199">
        <f t="shared" si="1"/>
        <v>0</v>
      </c>
      <c r="H22" s="43"/>
    </row>
    <row r="23" spans="1:8" x14ac:dyDescent="0.25">
      <c r="A23" s="45" t="s">
        <v>473</v>
      </c>
      <c r="B23" s="196">
        <v>0</v>
      </c>
      <c r="C23" s="196">
        <v>0</v>
      </c>
      <c r="D23" s="196">
        <v>0</v>
      </c>
      <c r="E23" s="196">
        <v>0</v>
      </c>
      <c r="F23" s="196">
        <v>0</v>
      </c>
      <c r="G23" s="196">
        <v>0</v>
      </c>
      <c r="H23" s="43"/>
    </row>
    <row r="24" spans="1:8" x14ac:dyDescent="0.25">
      <c r="A24" s="45" t="s">
        <v>474</v>
      </c>
      <c r="B24" s="196">
        <v>0</v>
      </c>
      <c r="C24" s="196">
        <v>0</v>
      </c>
      <c r="D24" s="196">
        <v>0</v>
      </c>
      <c r="E24" s="196">
        <v>0</v>
      </c>
      <c r="F24" s="196">
        <v>0</v>
      </c>
      <c r="G24" s="196">
        <v>0</v>
      </c>
      <c r="H24" s="43"/>
    </row>
    <row r="25" spans="1:8" x14ac:dyDescent="0.25">
      <c r="A25" s="45" t="s">
        <v>475</v>
      </c>
      <c r="B25" s="196">
        <v>0</v>
      </c>
      <c r="C25" s="196">
        <v>0</v>
      </c>
      <c r="D25" s="196">
        <v>0</v>
      </c>
      <c r="E25" s="196">
        <v>0</v>
      </c>
      <c r="F25" s="196">
        <v>0</v>
      </c>
      <c r="G25" s="196">
        <v>0</v>
      </c>
      <c r="H25" s="43"/>
    </row>
    <row r="26" spans="1:8" ht="30" x14ac:dyDescent="0.25">
      <c r="A26" s="45" t="s">
        <v>476</v>
      </c>
      <c r="B26" s="196">
        <v>0</v>
      </c>
      <c r="C26" s="196">
        <v>0</v>
      </c>
      <c r="D26" s="196">
        <v>0</v>
      </c>
      <c r="E26" s="196">
        <v>0</v>
      </c>
      <c r="F26" s="196">
        <v>0</v>
      </c>
      <c r="G26" s="196">
        <v>0</v>
      </c>
      <c r="H26" s="43"/>
    </row>
    <row r="27" spans="1:8" x14ac:dyDescent="0.25">
      <c r="A27" s="45" t="s">
        <v>477</v>
      </c>
      <c r="B27" s="196">
        <v>0</v>
      </c>
      <c r="C27" s="196">
        <v>0</v>
      </c>
      <c r="D27" s="196">
        <v>0</v>
      </c>
      <c r="E27" s="196">
        <v>0</v>
      </c>
      <c r="F27" s="196">
        <v>0</v>
      </c>
      <c r="G27" s="196">
        <v>0</v>
      </c>
      <c r="H27" s="43"/>
    </row>
    <row r="28" spans="1:8" x14ac:dyDescent="0.25">
      <c r="A28" s="46"/>
      <c r="B28" s="196"/>
      <c r="C28" s="196"/>
      <c r="D28" s="196"/>
      <c r="E28" s="196"/>
      <c r="F28" s="196"/>
      <c r="G28" s="196"/>
      <c r="H28" s="43"/>
    </row>
    <row r="29" spans="1:8" x14ac:dyDescent="0.25">
      <c r="A29" s="44" t="s">
        <v>478</v>
      </c>
      <c r="B29" s="199">
        <f>+B30</f>
        <v>0</v>
      </c>
      <c r="C29" s="199">
        <f t="shared" ref="C29:G29" si="2">+C30</f>
        <v>0</v>
      </c>
      <c r="D29" s="199">
        <f t="shared" si="2"/>
        <v>0</v>
      </c>
      <c r="E29" s="199">
        <f t="shared" si="2"/>
        <v>0</v>
      </c>
      <c r="F29" s="199">
        <f t="shared" si="2"/>
        <v>0</v>
      </c>
      <c r="G29" s="199">
        <f t="shared" si="2"/>
        <v>0</v>
      </c>
      <c r="H29" s="43"/>
    </row>
    <row r="30" spans="1:8" x14ac:dyDescent="0.25">
      <c r="A30" s="45" t="s">
        <v>479</v>
      </c>
      <c r="B30" s="196">
        <v>0</v>
      </c>
      <c r="C30" s="196">
        <v>0</v>
      </c>
      <c r="D30" s="196">
        <v>0</v>
      </c>
      <c r="E30" s="196">
        <v>0</v>
      </c>
      <c r="F30" s="196">
        <v>0</v>
      </c>
      <c r="G30" s="196">
        <v>0</v>
      </c>
      <c r="H30" s="43"/>
    </row>
    <row r="31" spans="1:8" x14ac:dyDescent="0.25">
      <c r="A31" s="46"/>
      <c r="B31" s="197"/>
      <c r="C31" s="197"/>
      <c r="D31" s="197"/>
      <c r="E31" s="197"/>
      <c r="F31" s="197"/>
      <c r="G31" s="197"/>
      <c r="H31" s="43"/>
    </row>
    <row r="32" spans="1:8" x14ac:dyDescent="0.25">
      <c r="A32" s="44" t="s">
        <v>480</v>
      </c>
      <c r="B32" s="199">
        <f>+B8+B22+B29</f>
        <v>26545900</v>
      </c>
      <c r="C32" s="199">
        <f t="shared" ref="C32:G32" si="3">+C8+C22+C29</f>
        <v>28739280.000000004</v>
      </c>
      <c r="D32" s="199">
        <f t="shared" si="3"/>
        <v>30243244.000000004</v>
      </c>
      <c r="E32" s="199">
        <f t="shared" si="3"/>
        <v>31733731</v>
      </c>
      <c r="F32" s="199">
        <f t="shared" si="3"/>
        <v>33306208</v>
      </c>
      <c r="G32" s="199">
        <f t="shared" si="3"/>
        <v>34997518</v>
      </c>
      <c r="H32" s="43"/>
    </row>
    <row r="33" spans="1:8" x14ac:dyDescent="0.25">
      <c r="A33" s="46"/>
      <c r="B33" s="197"/>
      <c r="C33" s="197"/>
      <c r="D33" s="197"/>
      <c r="E33" s="197"/>
      <c r="F33" s="197"/>
      <c r="G33" s="197"/>
      <c r="H33" s="43"/>
    </row>
    <row r="34" spans="1:8" x14ac:dyDescent="0.25">
      <c r="A34" s="47" t="s">
        <v>298</v>
      </c>
      <c r="B34" s="196"/>
      <c r="C34" s="196"/>
      <c r="D34" s="196"/>
      <c r="E34" s="196"/>
      <c r="F34" s="196"/>
      <c r="G34" s="196"/>
      <c r="H34" s="43"/>
    </row>
    <row r="35" spans="1:8" ht="30" x14ac:dyDescent="0.25">
      <c r="A35" s="46" t="s">
        <v>456</v>
      </c>
      <c r="B35" s="196">
        <v>0</v>
      </c>
      <c r="C35" s="196">
        <v>0</v>
      </c>
      <c r="D35" s="196">
        <v>0</v>
      </c>
      <c r="E35" s="196">
        <v>0</v>
      </c>
      <c r="F35" s="196">
        <v>0</v>
      </c>
      <c r="G35" s="196">
        <v>0</v>
      </c>
      <c r="H35" s="43"/>
    </row>
    <row r="36" spans="1:8" ht="30" x14ac:dyDescent="0.25">
      <c r="A36" s="46" t="s">
        <v>457</v>
      </c>
      <c r="B36" s="196">
        <v>0</v>
      </c>
      <c r="C36" s="196">
        <v>0</v>
      </c>
      <c r="D36" s="196">
        <v>0</v>
      </c>
      <c r="E36" s="196">
        <v>0</v>
      </c>
      <c r="F36" s="196">
        <v>0</v>
      </c>
      <c r="G36" s="196">
        <v>0</v>
      </c>
      <c r="H36" s="43"/>
    </row>
    <row r="37" spans="1:8" x14ac:dyDescent="0.25">
      <c r="A37" s="47" t="s">
        <v>458</v>
      </c>
      <c r="B37" s="199">
        <f>+B35+B36</f>
        <v>0</v>
      </c>
      <c r="C37" s="199">
        <f t="shared" ref="C37:G37" si="4">+C35+C36</f>
        <v>0</v>
      </c>
      <c r="D37" s="199">
        <f t="shared" si="4"/>
        <v>0</v>
      </c>
      <c r="E37" s="199">
        <f t="shared" si="4"/>
        <v>0</v>
      </c>
      <c r="F37" s="199">
        <f t="shared" si="4"/>
        <v>0</v>
      </c>
      <c r="G37" s="199">
        <f t="shared" si="4"/>
        <v>0</v>
      </c>
      <c r="H37" s="43"/>
    </row>
    <row r="38" spans="1:8" ht="15.75" thickBot="1" x14ac:dyDescent="0.3">
      <c r="A38" s="48"/>
      <c r="B38" s="198"/>
      <c r="C38" s="198"/>
      <c r="D38" s="198"/>
      <c r="E38" s="198"/>
      <c r="F38" s="198"/>
      <c r="G38" s="198"/>
      <c r="H38" s="43"/>
    </row>
  </sheetData>
  <mergeCells count="11">
    <mergeCell ref="H5:H6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30"/>
  <sheetViews>
    <sheetView showGridLines="0" workbookViewId="0">
      <selection activeCell="H13" sqref="H13"/>
    </sheetView>
  </sheetViews>
  <sheetFormatPr baseColWidth="10" defaultRowHeight="15" x14ac:dyDescent="0.25"/>
  <cols>
    <col min="1" max="1" width="46" customWidth="1"/>
    <col min="2" max="7" width="17.5703125" customWidth="1"/>
    <col min="8" max="11" width="12.7109375" style="206" bestFit="1" customWidth="1"/>
    <col min="12" max="14" width="12.7109375" bestFit="1" customWidth="1"/>
  </cols>
  <sheetData>
    <row r="1" spans="1:15" x14ac:dyDescent="0.25">
      <c r="A1" s="244" t="str">
        <f>+'Edo de sit financiera detallado'!A1:G1</f>
        <v>Instituto Estatal de Transparencia, Acceso a la información Pública y Protección de Datos Personales</v>
      </c>
      <c r="B1" s="245"/>
      <c r="C1" s="245"/>
      <c r="D1" s="245"/>
      <c r="E1" s="245"/>
      <c r="F1" s="245"/>
      <c r="G1" s="245"/>
      <c r="H1" s="208"/>
    </row>
    <row r="2" spans="1:15" x14ac:dyDescent="0.25">
      <c r="A2" s="285" t="s">
        <v>481</v>
      </c>
      <c r="B2" s="286"/>
      <c r="C2" s="286"/>
      <c r="D2" s="286"/>
      <c r="E2" s="286"/>
      <c r="F2" s="286"/>
      <c r="G2" s="286"/>
      <c r="H2" s="208"/>
    </row>
    <row r="3" spans="1:15" x14ac:dyDescent="0.25">
      <c r="A3" s="285" t="s">
        <v>1</v>
      </c>
      <c r="B3" s="286"/>
      <c r="C3" s="286"/>
      <c r="D3" s="286"/>
      <c r="E3" s="286"/>
      <c r="F3" s="286"/>
      <c r="G3" s="286"/>
      <c r="H3" s="208"/>
    </row>
    <row r="4" spans="1:15" ht="15.75" thickBot="1" x14ac:dyDescent="0.3">
      <c r="A4" s="288" t="s">
        <v>482</v>
      </c>
      <c r="B4" s="289"/>
      <c r="C4" s="289"/>
      <c r="D4" s="289"/>
      <c r="E4" s="289"/>
      <c r="F4" s="289"/>
      <c r="G4" s="289"/>
      <c r="H4" s="208"/>
    </row>
    <row r="5" spans="1:15" x14ac:dyDescent="0.25">
      <c r="A5" s="277" t="s">
        <v>448</v>
      </c>
      <c r="B5" s="26" t="s">
        <v>449</v>
      </c>
      <c r="C5" s="264" t="s">
        <v>451</v>
      </c>
      <c r="D5" s="264" t="s">
        <v>452</v>
      </c>
      <c r="E5" s="264" t="s">
        <v>453</v>
      </c>
      <c r="F5" s="264" t="s">
        <v>454</v>
      </c>
      <c r="G5" s="264" t="s">
        <v>455</v>
      </c>
      <c r="H5" s="311"/>
    </row>
    <row r="6" spans="1:15" ht="30.75" thickBot="1" x14ac:dyDescent="0.3">
      <c r="A6" s="279"/>
      <c r="B6" s="20" t="s">
        <v>483</v>
      </c>
      <c r="C6" s="265"/>
      <c r="D6" s="265"/>
      <c r="E6" s="265"/>
      <c r="F6" s="265"/>
      <c r="G6" s="265"/>
      <c r="H6" s="311"/>
    </row>
    <row r="7" spans="1:15" x14ac:dyDescent="0.25">
      <c r="A7" s="50" t="s">
        <v>484</v>
      </c>
      <c r="B7" s="200">
        <f>+B8+B9+B10+B11+B12+B13+B14+B15+B16</f>
        <v>26545900</v>
      </c>
      <c r="C7" s="200">
        <f t="shared" ref="C7:G7" si="0">+C8+C9+C10+C11+C12+C13+C14+C15+C16</f>
        <v>28739280.000000004</v>
      </c>
      <c r="D7" s="200">
        <f t="shared" si="0"/>
        <v>30243244</v>
      </c>
      <c r="E7" s="200">
        <f t="shared" si="0"/>
        <v>31733731</v>
      </c>
      <c r="F7" s="200">
        <f t="shared" si="0"/>
        <v>33306208</v>
      </c>
      <c r="G7" s="200">
        <f t="shared" si="0"/>
        <v>34997518</v>
      </c>
      <c r="H7" s="209"/>
      <c r="L7" s="206"/>
      <c r="M7" s="206"/>
      <c r="N7" s="206"/>
      <c r="O7" s="206"/>
    </row>
    <row r="8" spans="1:15" x14ac:dyDescent="0.25">
      <c r="A8" s="51" t="s">
        <v>485</v>
      </c>
      <c r="B8" s="75">
        <v>21263466</v>
      </c>
      <c r="C8" s="75">
        <v>23162942.000000004</v>
      </c>
      <c r="D8" s="75">
        <v>24375089</v>
      </c>
      <c r="E8" s="75">
        <v>25576374</v>
      </c>
      <c r="F8" s="75">
        <v>26843740</v>
      </c>
      <c r="G8" s="75">
        <v>28206882</v>
      </c>
      <c r="H8" s="207"/>
      <c r="I8" s="210"/>
    </row>
    <row r="9" spans="1:15" x14ac:dyDescent="0.25">
      <c r="A9" s="51" t="s">
        <v>486</v>
      </c>
      <c r="B9" s="75">
        <v>730750</v>
      </c>
      <c r="C9" s="75">
        <v>841800</v>
      </c>
      <c r="D9" s="75">
        <v>885853</v>
      </c>
      <c r="E9" s="75">
        <v>929510</v>
      </c>
      <c r="F9" s="75">
        <v>975570</v>
      </c>
      <c r="G9" s="75">
        <v>1025110</v>
      </c>
      <c r="H9" s="207"/>
      <c r="I9" s="210"/>
    </row>
    <row r="10" spans="1:15" x14ac:dyDescent="0.25">
      <c r="A10" s="51" t="s">
        <v>487</v>
      </c>
      <c r="B10" s="75">
        <v>4332071</v>
      </c>
      <c r="C10" s="75">
        <v>4504538</v>
      </c>
      <c r="D10" s="75">
        <v>4740266</v>
      </c>
      <c r="E10" s="75">
        <v>4973882</v>
      </c>
      <c r="F10" s="75">
        <v>5220349</v>
      </c>
      <c r="G10" s="75">
        <v>5485442</v>
      </c>
      <c r="H10" s="207"/>
      <c r="I10" s="210"/>
    </row>
    <row r="11" spans="1:15" ht="30" x14ac:dyDescent="0.25">
      <c r="A11" s="51" t="s">
        <v>488</v>
      </c>
      <c r="B11" s="75">
        <v>50000</v>
      </c>
      <c r="C11" s="75">
        <v>70000</v>
      </c>
      <c r="D11" s="75">
        <v>73663</v>
      </c>
      <c r="E11" s="75">
        <v>77294</v>
      </c>
      <c r="F11" s="75">
        <v>81124</v>
      </c>
      <c r="G11" s="75">
        <v>85243</v>
      </c>
      <c r="H11" s="207"/>
      <c r="I11" s="210"/>
    </row>
    <row r="12" spans="1:15" x14ac:dyDescent="0.25">
      <c r="A12" s="51" t="s">
        <v>489</v>
      </c>
      <c r="B12" s="75">
        <v>169613</v>
      </c>
      <c r="C12" s="75">
        <v>160000</v>
      </c>
      <c r="D12" s="75">
        <v>168373</v>
      </c>
      <c r="E12" s="75">
        <v>176671</v>
      </c>
      <c r="F12" s="75">
        <v>185425</v>
      </c>
      <c r="G12" s="75">
        <v>194841</v>
      </c>
      <c r="H12" s="207"/>
      <c r="I12" s="210"/>
    </row>
    <row r="13" spans="1:15" x14ac:dyDescent="0.25">
      <c r="A13" s="51" t="s">
        <v>490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  <c r="H13" s="210"/>
      <c r="I13" s="210"/>
    </row>
    <row r="14" spans="1:15" ht="30" x14ac:dyDescent="0.25">
      <c r="A14" s="51" t="s">
        <v>491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  <c r="H14" s="209"/>
      <c r="I14" s="209"/>
    </row>
    <row r="15" spans="1:15" x14ac:dyDescent="0.25">
      <c r="A15" s="51" t="s">
        <v>492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  <c r="H15" s="209"/>
      <c r="I15" s="209"/>
    </row>
    <row r="16" spans="1:15" x14ac:dyDescent="0.25">
      <c r="A16" s="51" t="s">
        <v>493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  <c r="H16" s="209"/>
    </row>
    <row r="17" spans="1:8" x14ac:dyDescent="0.25">
      <c r="A17" s="12"/>
      <c r="B17" s="75"/>
      <c r="C17" s="75"/>
      <c r="D17" s="75"/>
      <c r="E17" s="75"/>
      <c r="F17" s="75"/>
      <c r="G17" s="75"/>
      <c r="H17" s="209"/>
    </row>
    <row r="18" spans="1:8" x14ac:dyDescent="0.25">
      <c r="A18" s="50" t="s">
        <v>494</v>
      </c>
      <c r="B18" s="200">
        <f>+B19+B20+B21+B22+B23+B24+B25+B26+B27</f>
        <v>0</v>
      </c>
      <c r="C18" s="200">
        <f t="shared" ref="C18" si="1">+C19+C20+C21+C22+C23+C24+C25+C26+C27</f>
        <v>0</v>
      </c>
      <c r="D18" s="200">
        <f t="shared" ref="D18" si="2">+D19+D20+D21+D22+D23+D24+D25+D26+D27</f>
        <v>0</v>
      </c>
      <c r="E18" s="200">
        <f t="shared" ref="E18" si="3">+E19+E20+E21+E22+E23+E24+E25+E26+E27</f>
        <v>0</v>
      </c>
      <c r="F18" s="200">
        <f t="shared" ref="F18" si="4">+F19+F20+F21+F22+F23+F24+F25+F26+F27</f>
        <v>0</v>
      </c>
      <c r="G18" s="200">
        <f t="shared" ref="G18" si="5">+G19+G20+G21+G22+G23+G24+G25+G26+G27</f>
        <v>0</v>
      </c>
      <c r="H18" s="209"/>
    </row>
    <row r="19" spans="1:8" x14ac:dyDescent="0.25">
      <c r="A19" s="51" t="s">
        <v>485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  <c r="H19" s="209"/>
    </row>
    <row r="20" spans="1:8" x14ac:dyDescent="0.25">
      <c r="A20" s="51" t="s">
        <v>486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  <c r="H20" s="209"/>
    </row>
    <row r="21" spans="1:8" x14ac:dyDescent="0.25">
      <c r="A21" s="51" t="s">
        <v>487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  <c r="H21" s="209"/>
    </row>
    <row r="22" spans="1:8" ht="30" x14ac:dyDescent="0.25">
      <c r="A22" s="51" t="s">
        <v>488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  <c r="H22" s="209"/>
    </row>
    <row r="23" spans="1:8" x14ac:dyDescent="0.25">
      <c r="A23" s="51" t="s">
        <v>489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  <c r="H23" s="209"/>
    </row>
    <row r="24" spans="1:8" x14ac:dyDescent="0.25">
      <c r="A24" s="51" t="s">
        <v>490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  <c r="H24" s="209"/>
    </row>
    <row r="25" spans="1:8" ht="30" x14ac:dyDescent="0.25">
      <c r="A25" s="51" t="s">
        <v>491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  <c r="H25" s="209"/>
    </row>
    <row r="26" spans="1:8" x14ac:dyDescent="0.25">
      <c r="A26" s="51" t="s">
        <v>495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  <c r="H26" s="209"/>
    </row>
    <row r="27" spans="1:8" x14ac:dyDescent="0.25">
      <c r="A27" s="51" t="s">
        <v>493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  <c r="H27" s="209"/>
    </row>
    <row r="28" spans="1:8" x14ac:dyDescent="0.25">
      <c r="A28" s="12"/>
      <c r="B28" s="75"/>
      <c r="C28" s="75"/>
      <c r="D28" s="75"/>
      <c r="E28" s="75"/>
      <c r="F28" s="75"/>
      <c r="G28" s="75"/>
      <c r="H28" s="209"/>
    </row>
    <row r="29" spans="1:8" x14ac:dyDescent="0.25">
      <c r="A29" s="50" t="s">
        <v>496</v>
      </c>
      <c r="B29" s="200">
        <f>+B7+B18</f>
        <v>26545900</v>
      </c>
      <c r="C29" s="200">
        <f t="shared" ref="C29:G29" si="6">+C7+C18</f>
        <v>28739280.000000004</v>
      </c>
      <c r="D29" s="200">
        <f t="shared" si="6"/>
        <v>30243244</v>
      </c>
      <c r="E29" s="200">
        <f t="shared" si="6"/>
        <v>31733731</v>
      </c>
      <c r="F29" s="200">
        <f t="shared" si="6"/>
        <v>33306208</v>
      </c>
      <c r="G29" s="200">
        <f t="shared" si="6"/>
        <v>34997518</v>
      </c>
      <c r="H29" s="209"/>
    </row>
    <row r="30" spans="1:8" ht="15.75" thickBot="1" x14ac:dyDescent="0.3">
      <c r="A30" s="16"/>
      <c r="B30" s="201"/>
      <c r="C30" s="201"/>
      <c r="D30" s="201"/>
      <c r="E30" s="201"/>
      <c r="F30" s="201"/>
      <c r="G30" s="201"/>
      <c r="H30" s="209"/>
    </row>
  </sheetData>
  <mergeCells count="11">
    <mergeCell ref="H5:H6"/>
    <mergeCell ref="A1:G1"/>
    <mergeCell ref="A2:G2"/>
    <mergeCell ref="A3:G3"/>
    <mergeCell ref="A4:G4"/>
    <mergeCell ref="A5:A6"/>
    <mergeCell ref="C5:C6"/>
    <mergeCell ref="D5:D6"/>
    <mergeCell ref="E5:E6"/>
    <mergeCell ref="F5:F6"/>
    <mergeCell ref="G5:G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38"/>
  <sheetViews>
    <sheetView topLeftCell="A19" workbookViewId="0">
      <selection activeCell="G6" sqref="G6"/>
    </sheetView>
  </sheetViews>
  <sheetFormatPr baseColWidth="10" defaultColWidth="0" defaultRowHeight="15" zeroHeight="1" x14ac:dyDescent="0.25"/>
  <cols>
    <col min="1" max="1" width="51.42578125" style="86" customWidth="1"/>
    <col min="2" max="7" width="17.7109375" style="86" customWidth="1"/>
    <col min="8" max="8" width="14.42578125" style="86" hidden="1" customWidth="1"/>
    <col min="9" max="9" width="0" style="203" hidden="1" customWidth="1"/>
    <col min="10" max="16384" width="11.42578125" style="86" hidden="1"/>
  </cols>
  <sheetData>
    <row r="1" spans="1:8" x14ac:dyDescent="0.25">
      <c r="A1" s="244" t="str">
        <f>+'Edo de sit financiera detallado'!A1:G1</f>
        <v>Instituto Estatal de Transparencia, Acceso a la información Pública y Protección de Datos Personales</v>
      </c>
      <c r="B1" s="245"/>
      <c r="C1" s="245"/>
      <c r="D1" s="245"/>
      <c r="E1" s="245"/>
      <c r="F1" s="245"/>
      <c r="G1" s="246"/>
    </row>
    <row r="2" spans="1:8" x14ac:dyDescent="0.25">
      <c r="A2" s="285" t="s">
        <v>497</v>
      </c>
      <c r="B2" s="286"/>
      <c r="C2" s="286"/>
      <c r="D2" s="286"/>
      <c r="E2" s="286"/>
      <c r="F2" s="286"/>
      <c r="G2" s="287"/>
    </row>
    <row r="3" spans="1:8" ht="15.75" thickBot="1" x14ac:dyDescent="0.3">
      <c r="A3" s="288" t="s">
        <v>1</v>
      </c>
      <c r="B3" s="289"/>
      <c r="C3" s="289"/>
      <c r="D3" s="289"/>
      <c r="E3" s="289"/>
      <c r="F3" s="289"/>
      <c r="G3" s="290"/>
    </row>
    <row r="4" spans="1:8" ht="33" thickBot="1" x14ac:dyDescent="0.3">
      <c r="A4" s="52" t="s">
        <v>448</v>
      </c>
      <c r="B4" s="32" t="s">
        <v>498</v>
      </c>
      <c r="C4" s="32" t="s">
        <v>499</v>
      </c>
      <c r="D4" s="32" t="s">
        <v>500</v>
      </c>
      <c r="E4" s="32" t="s">
        <v>501</v>
      </c>
      <c r="F4" s="32" t="s">
        <v>502</v>
      </c>
      <c r="G4" s="175" t="s">
        <v>503</v>
      </c>
      <c r="H4" s="167"/>
    </row>
    <row r="5" spans="1:8" x14ac:dyDescent="0.25">
      <c r="A5" s="70"/>
      <c r="B5" s="71"/>
      <c r="C5" s="71"/>
      <c r="D5" s="71"/>
      <c r="E5" s="71"/>
      <c r="F5" s="71"/>
      <c r="G5" s="225"/>
    </row>
    <row r="6" spans="1:8" ht="30" x14ac:dyDescent="0.25">
      <c r="A6" s="190" t="s">
        <v>504</v>
      </c>
      <c r="B6" s="77">
        <f>+B7+B8+B9+B10+B11+B12+B13+B14+B15+B16+B17+B18</f>
        <v>23565626</v>
      </c>
      <c r="C6" s="77">
        <f t="shared" ref="C6:G6" si="0">+C7+C8+C9+C10+C11+C12+C13+C14+C15+C16+C17+C18</f>
        <v>26460415</v>
      </c>
      <c r="D6" s="77">
        <f t="shared" si="0"/>
        <v>26025950</v>
      </c>
      <c r="E6" s="77">
        <f t="shared" si="0"/>
        <v>26644794.02</v>
      </c>
      <c r="F6" s="77">
        <f t="shared" si="0"/>
        <v>30516489.199999999</v>
      </c>
      <c r="G6" s="76">
        <f t="shared" si="0"/>
        <v>31878872.16</v>
      </c>
    </row>
    <row r="7" spans="1:8" x14ac:dyDescent="0.25">
      <c r="A7" s="191" t="s">
        <v>505</v>
      </c>
      <c r="B7" s="102">
        <v>0</v>
      </c>
      <c r="C7" s="102">
        <v>0</v>
      </c>
      <c r="D7" s="102">
        <v>0</v>
      </c>
      <c r="E7" s="102">
        <v>0</v>
      </c>
      <c r="F7" s="102">
        <v>0</v>
      </c>
      <c r="G7" s="129">
        <v>0</v>
      </c>
    </row>
    <row r="8" spans="1:8" x14ac:dyDescent="0.25">
      <c r="A8" s="191" t="s">
        <v>506</v>
      </c>
      <c r="B8" s="102">
        <v>0</v>
      </c>
      <c r="C8" s="102">
        <v>0</v>
      </c>
      <c r="D8" s="102">
        <v>0</v>
      </c>
      <c r="E8" s="102">
        <v>0</v>
      </c>
      <c r="F8" s="102">
        <v>0</v>
      </c>
      <c r="G8" s="129">
        <v>0</v>
      </c>
    </row>
    <row r="9" spans="1:8" x14ac:dyDescent="0.25">
      <c r="A9" s="191" t="s">
        <v>462</v>
      </c>
      <c r="B9" s="102">
        <v>0</v>
      </c>
      <c r="C9" s="102">
        <v>0</v>
      </c>
      <c r="D9" s="102">
        <v>0</v>
      </c>
      <c r="E9" s="102">
        <v>0</v>
      </c>
      <c r="F9" s="102">
        <v>0</v>
      </c>
      <c r="G9" s="129">
        <v>0</v>
      </c>
    </row>
    <row r="10" spans="1:8" x14ac:dyDescent="0.25">
      <c r="A10" s="191" t="s">
        <v>463</v>
      </c>
      <c r="B10" s="102">
        <v>0</v>
      </c>
      <c r="C10" s="102">
        <v>0</v>
      </c>
      <c r="D10" s="102">
        <v>0</v>
      </c>
      <c r="E10" s="102">
        <v>0</v>
      </c>
      <c r="F10" s="102">
        <v>0</v>
      </c>
      <c r="G10" s="129">
        <v>0</v>
      </c>
    </row>
    <row r="11" spans="1:8" x14ac:dyDescent="0.25">
      <c r="A11" s="191" t="s">
        <v>507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29">
        <v>0</v>
      </c>
    </row>
    <row r="12" spans="1:8" x14ac:dyDescent="0.25">
      <c r="A12" s="191" t="s">
        <v>508</v>
      </c>
      <c r="B12" s="102">
        <v>0</v>
      </c>
      <c r="C12" s="102">
        <v>0</v>
      </c>
      <c r="D12" s="102">
        <v>0</v>
      </c>
      <c r="E12" s="102">
        <v>0</v>
      </c>
      <c r="F12" s="102">
        <v>0</v>
      </c>
      <c r="G12" s="129">
        <v>0</v>
      </c>
    </row>
    <row r="13" spans="1:8" x14ac:dyDescent="0.25">
      <c r="A13" s="191" t="s">
        <v>466</v>
      </c>
      <c r="B13" s="102">
        <v>1167518</v>
      </c>
      <c r="C13" s="102">
        <v>754994</v>
      </c>
      <c r="D13" s="102">
        <v>625950</v>
      </c>
      <c r="E13" s="102">
        <v>228794.01999999996</v>
      </c>
      <c r="F13" s="129">
        <v>138089.20000000001</v>
      </c>
      <c r="G13" s="129">
        <f>+'Edo analit ing detallado'!F16</f>
        <v>285336.15999999997</v>
      </c>
      <c r="H13" s="204"/>
    </row>
    <row r="14" spans="1:8" x14ac:dyDescent="0.25">
      <c r="A14" s="191" t="s">
        <v>467</v>
      </c>
      <c r="B14" s="102">
        <v>0</v>
      </c>
      <c r="C14" s="102">
        <v>0</v>
      </c>
      <c r="D14" s="102">
        <v>0</v>
      </c>
      <c r="E14" s="102">
        <v>0</v>
      </c>
      <c r="F14" s="102">
        <v>0</v>
      </c>
      <c r="G14" s="129">
        <v>0</v>
      </c>
      <c r="H14" s="204"/>
    </row>
    <row r="15" spans="1:8" x14ac:dyDescent="0.25">
      <c r="A15" s="191" t="s">
        <v>509</v>
      </c>
      <c r="B15" s="102">
        <v>0</v>
      </c>
      <c r="C15" s="102">
        <v>0</v>
      </c>
      <c r="D15" s="102">
        <v>0</v>
      </c>
      <c r="E15" s="102">
        <v>0</v>
      </c>
      <c r="F15" s="102">
        <v>0</v>
      </c>
      <c r="G15" s="129">
        <v>0</v>
      </c>
      <c r="H15" s="203"/>
    </row>
    <row r="16" spans="1:8" x14ac:dyDescent="0.25">
      <c r="A16" s="191" t="s">
        <v>510</v>
      </c>
      <c r="B16" s="102">
        <v>22398108</v>
      </c>
      <c r="C16" s="102">
        <v>25705421</v>
      </c>
      <c r="D16" s="102">
        <v>25400000</v>
      </c>
      <c r="E16" s="102">
        <v>26416000</v>
      </c>
      <c r="F16" s="129">
        <v>30378400</v>
      </c>
      <c r="G16" s="129">
        <f>+'Edo analit ing detallado'!E36</f>
        <v>31593536</v>
      </c>
      <c r="H16" s="203"/>
    </row>
    <row r="17" spans="1:7" x14ac:dyDescent="0.25">
      <c r="A17" s="191" t="s">
        <v>511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29">
        <v>0</v>
      </c>
    </row>
    <row r="18" spans="1:7" x14ac:dyDescent="0.25">
      <c r="A18" s="191" t="s">
        <v>471</v>
      </c>
      <c r="B18" s="102">
        <v>0</v>
      </c>
      <c r="C18" s="102">
        <v>0</v>
      </c>
      <c r="D18" s="102">
        <v>0</v>
      </c>
      <c r="E18" s="102">
        <v>0</v>
      </c>
      <c r="F18" s="102">
        <v>0</v>
      </c>
      <c r="G18" s="129">
        <v>0</v>
      </c>
    </row>
    <row r="19" spans="1:7" x14ac:dyDescent="0.25">
      <c r="A19" s="89"/>
      <c r="B19" s="102"/>
      <c r="C19" s="102"/>
      <c r="D19" s="102"/>
      <c r="E19" s="102"/>
      <c r="F19" s="102"/>
      <c r="G19" s="129"/>
    </row>
    <row r="20" spans="1:7" ht="32.25" x14ac:dyDescent="0.25">
      <c r="A20" s="190" t="s">
        <v>512</v>
      </c>
      <c r="B20" s="77">
        <f>+B21+B22+B23+B24+B25</f>
        <v>0</v>
      </c>
      <c r="C20" s="77">
        <f t="shared" ref="C20:G20" si="1">+C21+C22+C23+C24+C25</f>
        <v>0</v>
      </c>
      <c r="D20" s="77">
        <f t="shared" si="1"/>
        <v>0</v>
      </c>
      <c r="E20" s="77">
        <f t="shared" si="1"/>
        <v>0</v>
      </c>
      <c r="F20" s="77">
        <f t="shared" si="1"/>
        <v>0</v>
      </c>
      <c r="G20" s="76">
        <f t="shared" si="1"/>
        <v>0</v>
      </c>
    </row>
    <row r="21" spans="1:7" x14ac:dyDescent="0.25">
      <c r="A21" s="191" t="s">
        <v>513</v>
      </c>
      <c r="B21" s="102">
        <v>0</v>
      </c>
      <c r="C21" s="102">
        <v>0</v>
      </c>
      <c r="D21" s="102">
        <v>0</v>
      </c>
      <c r="E21" s="102">
        <v>0</v>
      </c>
      <c r="F21" s="102">
        <v>0</v>
      </c>
      <c r="G21" s="129">
        <v>0</v>
      </c>
    </row>
    <row r="22" spans="1:7" x14ac:dyDescent="0.25">
      <c r="A22" s="191" t="s">
        <v>474</v>
      </c>
      <c r="B22" s="102">
        <v>0</v>
      </c>
      <c r="C22" s="102">
        <v>0</v>
      </c>
      <c r="D22" s="102">
        <v>0</v>
      </c>
      <c r="E22" s="102">
        <v>0</v>
      </c>
      <c r="F22" s="102">
        <v>0</v>
      </c>
      <c r="G22" s="129">
        <v>0</v>
      </c>
    </row>
    <row r="23" spans="1:7" x14ac:dyDescent="0.25">
      <c r="A23" s="191" t="s">
        <v>475</v>
      </c>
      <c r="B23" s="102">
        <v>0</v>
      </c>
      <c r="C23" s="102">
        <v>0</v>
      </c>
      <c r="D23" s="102">
        <v>0</v>
      </c>
      <c r="E23" s="102">
        <v>0</v>
      </c>
      <c r="F23" s="102">
        <v>0</v>
      </c>
      <c r="G23" s="129">
        <v>0</v>
      </c>
    </row>
    <row r="24" spans="1:7" ht="30" x14ac:dyDescent="0.25">
      <c r="A24" s="191" t="s">
        <v>476</v>
      </c>
      <c r="B24" s="102">
        <v>0</v>
      </c>
      <c r="C24" s="102">
        <v>0</v>
      </c>
      <c r="D24" s="102">
        <v>0</v>
      </c>
      <c r="E24" s="102">
        <v>0</v>
      </c>
      <c r="F24" s="102">
        <v>0</v>
      </c>
      <c r="G24" s="129">
        <v>0</v>
      </c>
    </row>
    <row r="25" spans="1:7" x14ac:dyDescent="0.25">
      <c r="A25" s="191" t="s">
        <v>477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29">
        <v>0</v>
      </c>
    </row>
    <row r="26" spans="1:7" x14ac:dyDescent="0.25">
      <c r="A26" s="89"/>
      <c r="B26" s="102"/>
      <c r="C26" s="102"/>
      <c r="D26" s="102"/>
      <c r="E26" s="102"/>
      <c r="F26" s="102"/>
      <c r="G26" s="129"/>
    </row>
    <row r="27" spans="1:7" x14ac:dyDescent="0.25">
      <c r="A27" s="190" t="s">
        <v>514</v>
      </c>
      <c r="B27" s="77">
        <f>+B28</f>
        <v>0</v>
      </c>
      <c r="C27" s="77">
        <f t="shared" ref="C27:G27" si="2">+C28</f>
        <v>0</v>
      </c>
      <c r="D27" s="77">
        <f t="shared" si="2"/>
        <v>0</v>
      </c>
      <c r="E27" s="77">
        <f t="shared" si="2"/>
        <v>0</v>
      </c>
      <c r="F27" s="77">
        <f t="shared" si="2"/>
        <v>0</v>
      </c>
      <c r="G27" s="76">
        <f t="shared" si="2"/>
        <v>0</v>
      </c>
    </row>
    <row r="28" spans="1:7" x14ac:dyDescent="0.25">
      <c r="A28" s="89" t="s">
        <v>296</v>
      </c>
      <c r="B28" s="102">
        <v>0</v>
      </c>
      <c r="C28" s="102">
        <v>0</v>
      </c>
      <c r="D28" s="102">
        <v>0</v>
      </c>
      <c r="E28" s="102">
        <v>0</v>
      </c>
      <c r="F28" s="102">
        <v>0</v>
      </c>
      <c r="G28" s="129">
        <v>0</v>
      </c>
    </row>
    <row r="29" spans="1:7" x14ac:dyDescent="0.25">
      <c r="A29" s="89"/>
      <c r="B29" s="202"/>
      <c r="C29" s="202"/>
      <c r="D29" s="202"/>
      <c r="E29" s="202"/>
      <c r="F29" s="202"/>
      <c r="G29" s="226"/>
    </row>
    <row r="30" spans="1:7" x14ac:dyDescent="0.25">
      <c r="A30" s="190" t="s">
        <v>515</v>
      </c>
      <c r="B30" s="77">
        <f>+B6+B20+B27</f>
        <v>23565626</v>
      </c>
      <c r="C30" s="77">
        <f t="shared" ref="C30:G30" si="3">+C6+C20+C27</f>
        <v>26460415</v>
      </c>
      <c r="D30" s="77">
        <f t="shared" si="3"/>
        <v>26025950</v>
      </c>
      <c r="E30" s="77">
        <f t="shared" si="3"/>
        <v>26644794.02</v>
      </c>
      <c r="F30" s="77">
        <f t="shared" si="3"/>
        <v>30516489.199999999</v>
      </c>
      <c r="G30" s="76">
        <f t="shared" si="3"/>
        <v>31878872.16</v>
      </c>
    </row>
    <row r="31" spans="1:7" x14ac:dyDescent="0.25">
      <c r="A31" s="89"/>
      <c r="B31" s="202"/>
      <c r="C31" s="202"/>
      <c r="D31" s="202"/>
      <c r="E31" s="202"/>
      <c r="F31" s="202"/>
      <c r="G31" s="226"/>
    </row>
    <row r="32" spans="1:7" x14ac:dyDescent="0.25">
      <c r="A32" s="87" t="s">
        <v>298</v>
      </c>
      <c r="B32" s="102"/>
      <c r="C32" s="102"/>
      <c r="D32" s="102"/>
      <c r="E32" s="102"/>
      <c r="F32" s="102"/>
      <c r="G32" s="129"/>
    </row>
    <row r="33" spans="1:7" ht="30" x14ac:dyDescent="0.25">
      <c r="A33" s="89" t="s">
        <v>456</v>
      </c>
      <c r="B33" s="102">
        <v>0</v>
      </c>
      <c r="C33" s="102">
        <v>0</v>
      </c>
      <c r="D33" s="102">
        <v>0</v>
      </c>
      <c r="E33" s="102">
        <v>0</v>
      </c>
      <c r="F33" s="102">
        <v>0</v>
      </c>
      <c r="G33" s="129">
        <v>0</v>
      </c>
    </row>
    <row r="34" spans="1:7" ht="30" x14ac:dyDescent="0.25">
      <c r="A34" s="89" t="s">
        <v>457</v>
      </c>
      <c r="B34" s="102">
        <v>0</v>
      </c>
      <c r="C34" s="102">
        <v>0</v>
      </c>
      <c r="D34" s="102">
        <v>0</v>
      </c>
      <c r="E34" s="102">
        <v>0</v>
      </c>
      <c r="F34" s="102">
        <v>0</v>
      </c>
      <c r="G34" s="129">
        <v>0</v>
      </c>
    </row>
    <row r="35" spans="1:7" x14ac:dyDescent="0.25">
      <c r="A35" s="87" t="s">
        <v>458</v>
      </c>
      <c r="B35" s="77">
        <f>+B33+B34</f>
        <v>0</v>
      </c>
      <c r="C35" s="77">
        <f t="shared" ref="C35:G35" si="4">+C33+C34</f>
        <v>0</v>
      </c>
      <c r="D35" s="77">
        <f t="shared" si="4"/>
        <v>0</v>
      </c>
      <c r="E35" s="77">
        <f t="shared" si="4"/>
        <v>0</v>
      </c>
      <c r="F35" s="77">
        <f t="shared" si="4"/>
        <v>0</v>
      </c>
      <c r="G35" s="76">
        <f t="shared" si="4"/>
        <v>0</v>
      </c>
    </row>
    <row r="36" spans="1:7" ht="15.75" thickBot="1" x14ac:dyDescent="0.3">
      <c r="A36" s="90"/>
      <c r="B36" s="192"/>
      <c r="C36" s="192"/>
      <c r="D36" s="192"/>
      <c r="E36" s="192"/>
      <c r="F36" s="192"/>
      <c r="G36" s="90"/>
    </row>
    <row r="37" spans="1:7" x14ac:dyDescent="0.25">
      <c r="G37" s="203"/>
    </row>
    <row r="38" spans="1:7" hidden="1" x14ac:dyDescent="0.25">
      <c r="G38" s="203"/>
    </row>
  </sheetData>
  <mergeCells count="3">
    <mergeCell ref="A1:G1"/>
    <mergeCell ref="A2:G2"/>
    <mergeCell ref="A3:G3"/>
  </mergeCells>
  <conditionalFormatting sqref="B16:G16">
    <cfRule type="colorScale" priority="3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4">
      <colorScale>
        <cfvo type="num" val="0"/>
        <cfvo type="num" val="0"/>
        <color theme="0"/>
        <color theme="0"/>
      </colorScale>
    </cfRule>
  </conditionalFormatting>
  <conditionalFormatting sqref="B13:G13">
    <cfRule type="colorScale" priority="1">
      <colorScale>
        <cfvo type="num" val="$XFD$1"/>
        <cfvo type="num" val="0"/>
        <color theme="0" tint="-0.14999847407452621"/>
        <color theme="0" tint="-0.14999847407452621"/>
      </colorScale>
    </cfRule>
    <cfRule type="colorScale" priority="2">
      <colorScale>
        <cfvo type="num" val="0"/>
        <cfvo type="num" val="0"/>
        <color theme="0"/>
        <color theme="0"/>
      </colorScale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K29"/>
  <sheetViews>
    <sheetView tabSelected="1" workbookViewId="0">
      <selection activeCell="C13" sqref="C13"/>
    </sheetView>
  </sheetViews>
  <sheetFormatPr baseColWidth="10" defaultColWidth="0" defaultRowHeight="15" zeroHeight="1" x14ac:dyDescent="0.25"/>
  <cols>
    <col min="1" max="1" width="47.140625" style="86" customWidth="1"/>
    <col min="2" max="7" width="17.7109375" style="86" customWidth="1"/>
    <col min="8" max="8" width="12.7109375" style="86" hidden="1" customWidth="1"/>
    <col min="9" max="9" width="12.7109375" style="203" hidden="1" customWidth="1"/>
    <col min="10" max="10" width="12.7109375" style="86" hidden="1" customWidth="1"/>
    <col min="11" max="11" width="0" style="86" hidden="1" customWidth="1"/>
    <col min="12" max="16384" width="11.42578125" style="86" hidden="1"/>
  </cols>
  <sheetData>
    <row r="1" spans="1:11" x14ac:dyDescent="0.25">
      <c r="A1" s="244" t="str">
        <f>+'Edo de sit financiera detallado'!A1:G1</f>
        <v>Instituto Estatal de Transparencia, Acceso a la información Pública y Protección de Datos Personales</v>
      </c>
      <c r="B1" s="245"/>
      <c r="C1" s="245"/>
      <c r="D1" s="245"/>
      <c r="E1" s="245"/>
      <c r="F1" s="245"/>
      <c r="G1" s="246"/>
      <c r="H1" s="179"/>
    </row>
    <row r="2" spans="1:11" x14ac:dyDescent="0.25">
      <c r="A2" s="285" t="s">
        <v>516</v>
      </c>
      <c r="B2" s="286"/>
      <c r="C2" s="286"/>
      <c r="D2" s="286"/>
      <c r="E2" s="286"/>
      <c r="F2" s="286"/>
      <c r="G2" s="287"/>
      <c r="H2" s="179"/>
    </row>
    <row r="3" spans="1:11" ht="15.75" thickBot="1" x14ac:dyDescent="0.3">
      <c r="A3" s="288" t="s">
        <v>1</v>
      </c>
      <c r="B3" s="289"/>
      <c r="C3" s="289"/>
      <c r="D3" s="289"/>
      <c r="E3" s="289"/>
      <c r="F3" s="289"/>
      <c r="G3" s="290"/>
      <c r="H3" s="179"/>
    </row>
    <row r="4" spans="1:11" ht="33" thickBot="1" x14ac:dyDescent="0.3">
      <c r="A4" s="52" t="s">
        <v>448</v>
      </c>
      <c r="B4" s="53" t="s">
        <v>498</v>
      </c>
      <c r="C4" s="53" t="s">
        <v>499</v>
      </c>
      <c r="D4" s="53" t="s">
        <v>500</v>
      </c>
      <c r="E4" s="53" t="s">
        <v>501</v>
      </c>
      <c r="F4" s="53" t="s">
        <v>502</v>
      </c>
      <c r="G4" s="32" t="s">
        <v>503</v>
      </c>
      <c r="H4" s="167"/>
    </row>
    <row r="5" spans="1:11" x14ac:dyDescent="0.25">
      <c r="A5" s="193" t="s">
        <v>484</v>
      </c>
      <c r="B5" s="77">
        <f>+B6+B7+B8+B9+B10+B11+B12+B13+B14</f>
        <v>21854922</v>
      </c>
      <c r="C5" s="77">
        <f t="shared" ref="C5:G5" si="0">+C6+C7+C8+C9+C10+C11+C12+C13+C14</f>
        <v>23133734</v>
      </c>
      <c r="D5" s="77">
        <f t="shared" si="0"/>
        <v>26085968</v>
      </c>
      <c r="E5" s="77">
        <f t="shared" si="0"/>
        <v>25754139</v>
      </c>
      <c r="F5" s="77">
        <f t="shared" si="0"/>
        <v>28761368.860000007</v>
      </c>
      <c r="G5" s="77">
        <f t="shared" si="0"/>
        <v>31549541.409999996</v>
      </c>
      <c r="H5" s="167"/>
      <c r="J5" s="203"/>
      <c r="K5" s="203"/>
    </row>
    <row r="6" spans="1:11" x14ac:dyDescent="0.25">
      <c r="A6" s="194" t="s">
        <v>485</v>
      </c>
      <c r="B6" s="102">
        <v>14322833</v>
      </c>
      <c r="C6" s="102">
        <v>16202926</v>
      </c>
      <c r="D6" s="102">
        <v>18517256</v>
      </c>
      <c r="E6" s="102">
        <v>19742479</v>
      </c>
      <c r="F6" s="102">
        <v>22809552.200000003</v>
      </c>
      <c r="G6" s="102">
        <f>+'Clasif x objeto de gasto'!E9</f>
        <v>24636601.309999999</v>
      </c>
      <c r="H6" s="203"/>
      <c r="J6" s="203"/>
    </row>
    <row r="7" spans="1:11" x14ac:dyDescent="0.25">
      <c r="A7" s="194" t="s">
        <v>486</v>
      </c>
      <c r="B7" s="102">
        <v>1323720</v>
      </c>
      <c r="C7" s="102">
        <v>896510</v>
      </c>
      <c r="D7" s="102">
        <v>921805</v>
      </c>
      <c r="E7" s="102">
        <v>851511</v>
      </c>
      <c r="F7" s="102">
        <v>791844.71</v>
      </c>
      <c r="G7" s="102">
        <f>+'Clasif x objeto de gasto'!E17</f>
        <v>1136264.8799999999</v>
      </c>
      <c r="H7" s="203"/>
      <c r="J7" s="203"/>
    </row>
    <row r="8" spans="1:11" x14ac:dyDescent="0.25">
      <c r="A8" s="194" t="s">
        <v>487</v>
      </c>
      <c r="B8" s="102">
        <v>5267390</v>
      </c>
      <c r="C8" s="102">
        <v>5017207</v>
      </c>
      <c r="D8" s="102">
        <v>6209985</v>
      </c>
      <c r="E8" s="102">
        <v>4949648</v>
      </c>
      <c r="F8" s="102">
        <v>4579587.17</v>
      </c>
      <c r="G8" s="102">
        <f>+'Clasif x objeto de gasto'!E27</f>
        <v>4894969.5</v>
      </c>
      <c r="H8" s="203"/>
      <c r="J8" s="203"/>
    </row>
    <row r="9" spans="1:11" ht="30" x14ac:dyDescent="0.25">
      <c r="A9" s="194" t="s">
        <v>488</v>
      </c>
      <c r="B9" s="102">
        <v>56493</v>
      </c>
      <c r="C9" s="102">
        <v>130625</v>
      </c>
      <c r="D9" s="102">
        <v>98299</v>
      </c>
      <c r="E9" s="102">
        <v>121894</v>
      </c>
      <c r="F9" s="102">
        <v>52849.82</v>
      </c>
      <c r="G9" s="102">
        <f>+'Clasif x objeto de gasto'!E37</f>
        <v>24210.23</v>
      </c>
      <c r="H9" s="203"/>
      <c r="J9" s="203"/>
    </row>
    <row r="10" spans="1:11" x14ac:dyDescent="0.25">
      <c r="A10" s="194" t="s">
        <v>489</v>
      </c>
      <c r="B10" s="102">
        <v>884486</v>
      </c>
      <c r="C10" s="102">
        <v>886466</v>
      </c>
      <c r="D10" s="102">
        <v>338623</v>
      </c>
      <c r="E10" s="102">
        <v>88607</v>
      </c>
      <c r="F10" s="102">
        <v>527534.96</v>
      </c>
      <c r="G10" s="102">
        <f>+'Clasif x objeto de gasto'!E47</f>
        <v>857495.49</v>
      </c>
      <c r="H10" s="203"/>
      <c r="J10" s="203"/>
    </row>
    <row r="11" spans="1:11" x14ac:dyDescent="0.25">
      <c r="A11" s="194" t="s">
        <v>490</v>
      </c>
      <c r="B11" s="102">
        <v>0</v>
      </c>
      <c r="C11" s="102">
        <v>0</v>
      </c>
      <c r="D11" s="102">
        <v>0</v>
      </c>
      <c r="E11" s="102">
        <v>0</v>
      </c>
      <c r="F11" s="102">
        <v>0</v>
      </c>
      <c r="G11" s="102">
        <v>0</v>
      </c>
      <c r="H11" s="167"/>
    </row>
    <row r="12" spans="1:11" x14ac:dyDescent="0.25">
      <c r="A12" s="194" t="s">
        <v>491</v>
      </c>
      <c r="B12" s="102">
        <v>0</v>
      </c>
      <c r="C12" s="102">
        <v>0</v>
      </c>
      <c r="D12" s="102">
        <v>0</v>
      </c>
      <c r="E12" s="102">
        <v>0</v>
      </c>
      <c r="F12" s="102">
        <v>0</v>
      </c>
      <c r="G12" s="102">
        <v>0</v>
      </c>
      <c r="H12" s="167"/>
    </row>
    <row r="13" spans="1:11" x14ac:dyDescent="0.25">
      <c r="A13" s="194" t="s">
        <v>492</v>
      </c>
      <c r="B13" s="102">
        <v>0</v>
      </c>
      <c r="C13" s="102">
        <v>0</v>
      </c>
      <c r="D13" s="102">
        <v>0</v>
      </c>
      <c r="E13" s="102">
        <v>0</v>
      </c>
      <c r="F13" s="102">
        <v>0</v>
      </c>
      <c r="G13" s="102">
        <v>0</v>
      </c>
      <c r="H13" s="167"/>
    </row>
    <row r="14" spans="1:11" x14ac:dyDescent="0.25">
      <c r="A14" s="194" t="s">
        <v>493</v>
      </c>
      <c r="B14" s="102">
        <v>0</v>
      </c>
      <c r="C14" s="102">
        <v>0</v>
      </c>
      <c r="D14" s="102">
        <v>0</v>
      </c>
      <c r="E14" s="102">
        <v>0</v>
      </c>
      <c r="F14" s="102">
        <v>0</v>
      </c>
      <c r="G14" s="102">
        <v>0</v>
      </c>
      <c r="H14" s="167"/>
    </row>
    <row r="15" spans="1:11" x14ac:dyDescent="0.25">
      <c r="A15" s="194"/>
      <c r="B15" s="102"/>
      <c r="C15" s="102"/>
      <c r="D15" s="102"/>
      <c r="E15" s="102"/>
      <c r="F15" s="102"/>
      <c r="G15" s="102"/>
      <c r="H15" s="167"/>
    </row>
    <row r="16" spans="1:11" x14ac:dyDescent="0.25">
      <c r="A16" s="193" t="s">
        <v>494</v>
      </c>
      <c r="B16" s="77">
        <f>+B17+B18+B19+B20+B21+B22+B23+B24+B25</f>
        <v>0</v>
      </c>
      <c r="C16" s="77">
        <f t="shared" ref="C16:G16" si="1">+C17+C18+C19+C20+C21+C22+C23+C24+C25</f>
        <v>0</v>
      </c>
      <c r="D16" s="77">
        <f t="shared" si="1"/>
        <v>0</v>
      </c>
      <c r="E16" s="77">
        <f t="shared" si="1"/>
        <v>0</v>
      </c>
      <c r="F16" s="77">
        <f t="shared" si="1"/>
        <v>0</v>
      </c>
      <c r="G16" s="77">
        <f t="shared" si="1"/>
        <v>0</v>
      </c>
      <c r="H16" s="167"/>
    </row>
    <row r="17" spans="1:8" x14ac:dyDescent="0.25">
      <c r="A17" s="194" t="s">
        <v>485</v>
      </c>
      <c r="B17" s="102">
        <v>0</v>
      </c>
      <c r="C17" s="102">
        <v>0</v>
      </c>
      <c r="D17" s="102">
        <v>0</v>
      </c>
      <c r="E17" s="102">
        <v>0</v>
      </c>
      <c r="F17" s="102">
        <v>0</v>
      </c>
      <c r="G17" s="102">
        <v>0</v>
      </c>
      <c r="H17" s="167"/>
    </row>
    <row r="18" spans="1:8" x14ac:dyDescent="0.25">
      <c r="A18" s="194" t="s">
        <v>486</v>
      </c>
      <c r="B18" s="102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v>0</v>
      </c>
      <c r="H18" s="167"/>
    </row>
    <row r="19" spans="1:8" x14ac:dyDescent="0.25">
      <c r="A19" s="194" t="s">
        <v>487</v>
      </c>
      <c r="B19" s="102">
        <v>0</v>
      </c>
      <c r="C19" s="102">
        <v>0</v>
      </c>
      <c r="D19" s="102">
        <v>0</v>
      </c>
      <c r="E19" s="102">
        <v>0</v>
      </c>
      <c r="F19" s="102">
        <v>0</v>
      </c>
      <c r="G19" s="102">
        <v>0</v>
      </c>
      <c r="H19" s="167"/>
    </row>
    <row r="20" spans="1:8" ht="30" x14ac:dyDescent="0.25">
      <c r="A20" s="194" t="s">
        <v>488</v>
      </c>
      <c r="B20" s="102">
        <v>0</v>
      </c>
      <c r="C20" s="102">
        <v>0</v>
      </c>
      <c r="D20" s="102">
        <v>0</v>
      </c>
      <c r="E20" s="102">
        <v>0</v>
      </c>
      <c r="F20" s="102">
        <v>0</v>
      </c>
      <c r="G20" s="102">
        <v>0</v>
      </c>
      <c r="H20" s="167"/>
    </row>
    <row r="21" spans="1:8" x14ac:dyDescent="0.25">
      <c r="A21" s="194" t="s">
        <v>489</v>
      </c>
      <c r="B21" s="102">
        <v>0</v>
      </c>
      <c r="C21" s="102">
        <v>0</v>
      </c>
      <c r="D21" s="102">
        <v>0</v>
      </c>
      <c r="E21" s="102">
        <v>0</v>
      </c>
      <c r="F21" s="102">
        <v>0</v>
      </c>
      <c r="G21" s="102">
        <v>0</v>
      </c>
      <c r="H21" s="167"/>
    </row>
    <row r="22" spans="1:8" x14ac:dyDescent="0.25">
      <c r="A22" s="194" t="s">
        <v>490</v>
      </c>
      <c r="B22" s="102">
        <v>0</v>
      </c>
      <c r="C22" s="102">
        <v>0</v>
      </c>
      <c r="D22" s="102">
        <v>0</v>
      </c>
      <c r="E22" s="102">
        <v>0</v>
      </c>
      <c r="F22" s="102">
        <v>0</v>
      </c>
      <c r="G22" s="102">
        <v>0</v>
      </c>
      <c r="H22" s="167"/>
    </row>
    <row r="23" spans="1:8" x14ac:dyDescent="0.25">
      <c r="A23" s="194" t="s">
        <v>491</v>
      </c>
      <c r="B23" s="102">
        <v>0</v>
      </c>
      <c r="C23" s="102">
        <v>0</v>
      </c>
      <c r="D23" s="102">
        <v>0</v>
      </c>
      <c r="E23" s="102">
        <v>0</v>
      </c>
      <c r="F23" s="102">
        <v>0</v>
      </c>
      <c r="G23" s="102">
        <v>0</v>
      </c>
      <c r="H23" s="167"/>
    </row>
    <row r="24" spans="1:8" x14ac:dyDescent="0.25">
      <c r="A24" s="194" t="s">
        <v>495</v>
      </c>
      <c r="B24" s="102">
        <v>0</v>
      </c>
      <c r="C24" s="102">
        <v>0</v>
      </c>
      <c r="D24" s="102">
        <v>0</v>
      </c>
      <c r="E24" s="102">
        <v>0</v>
      </c>
      <c r="F24" s="102">
        <v>0</v>
      </c>
      <c r="G24" s="102">
        <v>0</v>
      </c>
      <c r="H24" s="167"/>
    </row>
    <row r="25" spans="1:8" x14ac:dyDescent="0.25">
      <c r="A25" s="194" t="s">
        <v>493</v>
      </c>
      <c r="B25" s="102">
        <v>0</v>
      </c>
      <c r="C25" s="102">
        <v>0</v>
      </c>
      <c r="D25" s="102">
        <v>0</v>
      </c>
      <c r="E25" s="102">
        <v>0</v>
      </c>
      <c r="F25" s="102">
        <v>0</v>
      </c>
      <c r="G25" s="102">
        <v>0</v>
      </c>
      <c r="H25" s="167"/>
    </row>
    <row r="26" spans="1:8" x14ac:dyDescent="0.25">
      <c r="A26" s="194"/>
      <c r="B26" s="102"/>
      <c r="C26" s="102"/>
      <c r="D26" s="102"/>
      <c r="E26" s="102"/>
      <c r="F26" s="102"/>
      <c r="G26" s="102"/>
      <c r="H26" s="167"/>
    </row>
    <row r="27" spans="1:8" x14ac:dyDescent="0.25">
      <c r="A27" s="193" t="s">
        <v>517</v>
      </c>
      <c r="B27" s="77">
        <f>+B5+B16</f>
        <v>21854922</v>
      </c>
      <c r="C27" s="77">
        <f t="shared" ref="C27:G27" si="2">+C5+C16</f>
        <v>23133734</v>
      </c>
      <c r="D27" s="77">
        <f t="shared" si="2"/>
        <v>26085968</v>
      </c>
      <c r="E27" s="77">
        <f t="shared" si="2"/>
        <v>25754139</v>
      </c>
      <c r="F27" s="77">
        <f t="shared" si="2"/>
        <v>28761368.860000007</v>
      </c>
      <c r="G27" s="77">
        <f t="shared" si="2"/>
        <v>31549541.409999996</v>
      </c>
      <c r="H27" s="167"/>
    </row>
    <row r="28" spans="1:8" ht="15.75" thickBot="1" x14ac:dyDescent="0.3">
      <c r="A28" s="195"/>
      <c r="B28" s="205"/>
      <c r="C28" s="205"/>
      <c r="D28" s="205"/>
      <c r="E28" s="205"/>
      <c r="F28" s="205"/>
      <c r="G28" s="205"/>
      <c r="H28" s="167"/>
    </row>
    <row r="29" spans="1:8" x14ac:dyDescent="0.25"/>
  </sheetData>
  <mergeCells count="3">
    <mergeCell ref="A1:G1"/>
    <mergeCell ref="A2:G2"/>
    <mergeCell ref="A3:G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workbookViewId="0">
      <selection activeCell="A68" sqref="A68:XFD1048576"/>
    </sheetView>
  </sheetViews>
  <sheetFormatPr baseColWidth="10" defaultColWidth="0" defaultRowHeight="15" zeroHeight="1" x14ac:dyDescent="0.25"/>
  <cols>
    <col min="1" max="1" width="59" customWidth="1"/>
    <col min="2" max="2" width="17.7109375" style="68" customWidth="1"/>
    <col min="3" max="6" width="17.7109375" customWidth="1"/>
    <col min="7" max="16384" width="11.42578125" hidden="1"/>
  </cols>
  <sheetData>
    <row r="1" spans="1:6" x14ac:dyDescent="0.25">
      <c r="A1" s="312" t="str">
        <f>+'Edo de sit financiera detallado'!A1:G1</f>
        <v>Instituto Estatal de Transparencia, Acceso a la información Pública y Protección de Datos Personales</v>
      </c>
      <c r="B1" s="313"/>
      <c r="C1" s="313"/>
      <c r="D1" s="313"/>
      <c r="E1" s="313"/>
      <c r="F1" s="314"/>
    </row>
    <row r="2" spans="1:6" ht="15.75" thickBot="1" x14ac:dyDescent="0.3">
      <c r="A2" s="315" t="s">
        <v>518</v>
      </c>
      <c r="B2" s="316"/>
      <c r="C2" s="316"/>
      <c r="D2" s="316"/>
      <c r="E2" s="316"/>
      <c r="F2" s="317"/>
    </row>
    <row r="3" spans="1:6" ht="45.75" thickBot="1" x14ac:dyDescent="0.3">
      <c r="A3" s="54"/>
      <c r="B3" s="64" t="s">
        <v>519</v>
      </c>
      <c r="C3" s="55" t="s">
        <v>520</v>
      </c>
      <c r="D3" s="64" t="s">
        <v>521</v>
      </c>
      <c r="E3" s="64" t="s">
        <v>522</v>
      </c>
      <c r="F3" s="64" t="s">
        <v>523</v>
      </c>
    </row>
    <row r="4" spans="1:6" x14ac:dyDescent="0.25">
      <c r="A4" s="56" t="s">
        <v>524</v>
      </c>
      <c r="B4" s="65"/>
      <c r="C4" s="57"/>
      <c r="D4" s="57"/>
      <c r="E4" s="57"/>
      <c r="F4" s="57"/>
    </row>
    <row r="5" spans="1:6" ht="30" x14ac:dyDescent="0.25">
      <c r="A5" s="31" t="s">
        <v>525</v>
      </c>
      <c r="B5" s="65"/>
      <c r="C5" s="57"/>
      <c r="D5" s="57"/>
      <c r="E5" s="57"/>
      <c r="F5" s="57"/>
    </row>
    <row r="6" spans="1:6" x14ac:dyDescent="0.25">
      <c r="A6" s="35" t="s">
        <v>526</v>
      </c>
      <c r="B6" s="65"/>
      <c r="C6" s="57"/>
      <c r="D6" s="57"/>
      <c r="E6" s="57"/>
      <c r="F6" s="57"/>
    </row>
    <row r="7" spans="1:6" x14ac:dyDescent="0.25">
      <c r="A7" s="56"/>
      <c r="B7" s="66"/>
      <c r="C7" s="58"/>
      <c r="D7" s="58"/>
      <c r="E7" s="58"/>
      <c r="F7" s="58"/>
    </row>
    <row r="8" spans="1:6" x14ac:dyDescent="0.25">
      <c r="A8" s="56" t="s">
        <v>527</v>
      </c>
      <c r="B8" s="66"/>
      <c r="C8" s="58"/>
      <c r="D8" s="58"/>
      <c r="E8" s="58"/>
      <c r="F8" s="58"/>
    </row>
    <row r="9" spans="1:6" x14ac:dyDescent="0.25">
      <c r="A9" s="35" t="s">
        <v>528</v>
      </c>
      <c r="B9" s="66"/>
      <c r="C9" s="58"/>
      <c r="D9" s="58"/>
      <c r="E9" s="58"/>
      <c r="F9" s="58"/>
    </row>
    <row r="10" spans="1:6" x14ac:dyDescent="0.25">
      <c r="A10" s="59" t="s">
        <v>529</v>
      </c>
      <c r="B10" s="66"/>
      <c r="C10" s="58"/>
      <c r="D10" s="58"/>
      <c r="E10" s="58"/>
      <c r="F10" s="58"/>
    </row>
    <row r="11" spans="1:6" x14ac:dyDescent="0.25">
      <c r="A11" s="59" t="s">
        <v>530</v>
      </c>
      <c r="B11" s="66"/>
      <c r="C11" s="58"/>
      <c r="D11" s="58"/>
      <c r="E11" s="58"/>
      <c r="F11" s="58"/>
    </row>
    <row r="12" spans="1:6" x14ac:dyDescent="0.25">
      <c r="A12" s="59" t="s">
        <v>531</v>
      </c>
      <c r="B12" s="66"/>
      <c r="C12" s="58"/>
      <c r="D12" s="58"/>
      <c r="E12" s="58"/>
      <c r="F12" s="58"/>
    </row>
    <row r="13" spans="1:6" x14ac:dyDescent="0.25">
      <c r="A13" s="35" t="s">
        <v>532</v>
      </c>
      <c r="B13" s="66"/>
      <c r="C13" s="58"/>
      <c r="D13" s="58"/>
      <c r="E13" s="58"/>
      <c r="F13" s="58"/>
    </row>
    <row r="14" spans="1:6" x14ac:dyDescent="0.25">
      <c r="A14" s="59" t="s">
        <v>529</v>
      </c>
      <c r="B14" s="66"/>
      <c r="C14" s="58"/>
      <c r="D14" s="58"/>
      <c r="E14" s="58"/>
      <c r="F14" s="58"/>
    </row>
    <row r="15" spans="1:6" x14ac:dyDescent="0.25">
      <c r="A15" s="59" t="s">
        <v>530</v>
      </c>
      <c r="B15" s="66"/>
      <c r="C15" s="58"/>
      <c r="D15" s="58"/>
      <c r="E15" s="58"/>
      <c r="F15" s="58"/>
    </row>
    <row r="16" spans="1:6" x14ac:dyDescent="0.25">
      <c r="A16" s="59" t="s">
        <v>531</v>
      </c>
      <c r="B16" s="66"/>
      <c r="C16" s="58"/>
      <c r="D16" s="58"/>
      <c r="E16" s="58"/>
      <c r="F16" s="58"/>
    </row>
    <row r="17" spans="1:6" x14ac:dyDescent="0.25">
      <c r="A17" s="35" t="s">
        <v>533</v>
      </c>
      <c r="B17" s="66"/>
      <c r="C17" s="58"/>
      <c r="D17" s="58"/>
      <c r="E17" s="58"/>
      <c r="F17" s="58"/>
    </row>
    <row r="18" spans="1:6" x14ac:dyDescent="0.25">
      <c r="A18" s="35" t="s">
        <v>534</v>
      </c>
      <c r="B18" s="66"/>
      <c r="C18" s="58"/>
      <c r="D18" s="58"/>
      <c r="E18" s="58"/>
      <c r="F18" s="58"/>
    </row>
    <row r="19" spans="1:6" x14ac:dyDescent="0.25">
      <c r="A19" s="35" t="s">
        <v>535</v>
      </c>
      <c r="B19" s="66"/>
      <c r="C19" s="58"/>
      <c r="D19" s="58"/>
      <c r="E19" s="58"/>
      <c r="F19" s="58"/>
    </row>
    <row r="20" spans="1:6" x14ac:dyDescent="0.25">
      <c r="A20" s="35" t="s">
        <v>536</v>
      </c>
      <c r="B20" s="66"/>
      <c r="C20" s="58"/>
      <c r="D20" s="58"/>
      <c r="E20" s="58"/>
      <c r="F20" s="58"/>
    </row>
    <row r="21" spans="1:6" x14ac:dyDescent="0.25">
      <c r="A21" s="35" t="s">
        <v>537</v>
      </c>
      <c r="B21" s="66"/>
      <c r="C21" s="58"/>
      <c r="D21" s="58"/>
      <c r="E21" s="58"/>
      <c r="F21" s="58"/>
    </row>
    <row r="22" spans="1:6" x14ac:dyDescent="0.25">
      <c r="A22" s="35" t="s">
        <v>538</v>
      </c>
      <c r="B22" s="66"/>
      <c r="C22" s="58"/>
      <c r="D22" s="58"/>
      <c r="E22" s="58"/>
      <c r="F22" s="58"/>
    </row>
    <row r="23" spans="1:6" x14ac:dyDescent="0.25">
      <c r="A23" s="35" t="s">
        <v>539</v>
      </c>
      <c r="B23" s="66"/>
      <c r="C23" s="58"/>
      <c r="D23" s="58"/>
      <c r="E23" s="58"/>
      <c r="F23" s="58"/>
    </row>
    <row r="24" spans="1:6" x14ac:dyDescent="0.25">
      <c r="A24" s="35" t="s">
        <v>540</v>
      </c>
      <c r="B24" s="66"/>
      <c r="C24" s="58"/>
      <c r="D24" s="58"/>
      <c r="E24" s="58"/>
      <c r="F24" s="58"/>
    </row>
    <row r="25" spans="1:6" x14ac:dyDescent="0.25">
      <c r="A25" s="35"/>
      <c r="B25" s="66"/>
      <c r="C25" s="58"/>
      <c r="D25" s="58"/>
      <c r="E25" s="58"/>
      <c r="F25" s="58"/>
    </row>
    <row r="26" spans="1:6" x14ac:dyDescent="0.25">
      <c r="A26" s="36" t="s">
        <v>541</v>
      </c>
      <c r="B26" s="66"/>
      <c r="C26" s="58"/>
      <c r="D26" s="58"/>
      <c r="E26" s="58"/>
      <c r="F26" s="58"/>
    </row>
    <row r="27" spans="1:6" x14ac:dyDescent="0.25">
      <c r="A27" s="35" t="s">
        <v>542</v>
      </c>
      <c r="B27" s="66"/>
      <c r="C27" s="58"/>
      <c r="D27" s="58"/>
      <c r="E27" s="58"/>
      <c r="F27" s="58"/>
    </row>
    <row r="28" spans="1:6" x14ac:dyDescent="0.25">
      <c r="A28" s="35"/>
      <c r="B28" s="66"/>
      <c r="C28" s="58"/>
      <c r="D28" s="58"/>
      <c r="E28" s="58"/>
      <c r="F28" s="58"/>
    </row>
    <row r="29" spans="1:6" x14ac:dyDescent="0.25">
      <c r="A29" s="36" t="s">
        <v>543</v>
      </c>
      <c r="B29" s="66"/>
      <c r="C29" s="58"/>
      <c r="D29" s="58"/>
      <c r="E29" s="58"/>
      <c r="F29" s="58"/>
    </row>
    <row r="30" spans="1:6" x14ac:dyDescent="0.25">
      <c r="A30" s="35" t="s">
        <v>528</v>
      </c>
      <c r="B30" s="66"/>
      <c r="C30" s="58"/>
      <c r="D30" s="58"/>
      <c r="E30" s="58"/>
      <c r="F30" s="58"/>
    </row>
    <row r="31" spans="1:6" x14ac:dyDescent="0.25">
      <c r="A31" s="35" t="s">
        <v>532</v>
      </c>
      <c r="B31" s="66"/>
      <c r="C31" s="58"/>
      <c r="D31" s="58"/>
      <c r="E31" s="58"/>
      <c r="F31" s="58"/>
    </row>
    <row r="32" spans="1:6" x14ac:dyDescent="0.25">
      <c r="A32" s="35" t="s">
        <v>544</v>
      </c>
      <c r="B32" s="66"/>
      <c r="C32" s="58"/>
      <c r="D32" s="58"/>
      <c r="E32" s="58"/>
      <c r="F32" s="58"/>
    </row>
    <row r="33" spans="1:6" x14ac:dyDescent="0.25">
      <c r="A33" s="35"/>
      <c r="B33" s="66"/>
      <c r="C33" s="58"/>
      <c r="D33" s="58"/>
      <c r="E33" s="58"/>
      <c r="F33" s="58"/>
    </row>
    <row r="34" spans="1:6" x14ac:dyDescent="0.25">
      <c r="A34" s="36" t="s">
        <v>545</v>
      </c>
      <c r="B34" s="66"/>
      <c r="C34" s="58"/>
      <c r="D34" s="58"/>
      <c r="E34" s="58"/>
      <c r="F34" s="58"/>
    </row>
    <row r="35" spans="1:6" x14ac:dyDescent="0.25">
      <c r="A35" s="35" t="s">
        <v>546</v>
      </c>
      <c r="B35" s="66"/>
      <c r="C35" s="58"/>
      <c r="D35" s="58"/>
      <c r="E35" s="58"/>
      <c r="F35" s="58"/>
    </row>
    <row r="36" spans="1:6" x14ac:dyDescent="0.25">
      <c r="A36" s="35" t="s">
        <v>547</v>
      </c>
      <c r="B36" s="66"/>
      <c r="C36" s="58"/>
      <c r="D36" s="58"/>
      <c r="E36" s="58"/>
      <c r="F36" s="58"/>
    </row>
    <row r="37" spans="1:6" x14ac:dyDescent="0.25">
      <c r="A37" s="35" t="s">
        <v>548</v>
      </c>
      <c r="B37" s="66"/>
      <c r="C37" s="58"/>
      <c r="D37" s="58"/>
      <c r="E37" s="58"/>
      <c r="F37" s="58"/>
    </row>
    <row r="38" spans="1:6" x14ac:dyDescent="0.25">
      <c r="A38" s="60"/>
      <c r="B38" s="66"/>
      <c r="C38" s="58"/>
      <c r="D38" s="58"/>
      <c r="E38" s="58"/>
      <c r="F38" s="58"/>
    </row>
    <row r="39" spans="1:6" x14ac:dyDescent="0.25">
      <c r="A39" s="56" t="s">
        <v>549</v>
      </c>
      <c r="B39" s="66"/>
      <c r="C39" s="58"/>
      <c r="D39" s="58"/>
      <c r="E39" s="58"/>
      <c r="F39" s="58"/>
    </row>
    <row r="40" spans="1:6" x14ac:dyDescent="0.25">
      <c r="A40" s="60"/>
      <c r="B40" s="66"/>
      <c r="C40" s="58"/>
      <c r="D40" s="58"/>
      <c r="E40" s="58"/>
      <c r="F40" s="58"/>
    </row>
    <row r="41" spans="1:6" x14ac:dyDescent="0.25">
      <c r="A41" s="56" t="s">
        <v>550</v>
      </c>
      <c r="B41" s="66"/>
      <c r="C41" s="58"/>
      <c r="D41" s="58"/>
      <c r="E41" s="58"/>
      <c r="F41" s="58"/>
    </row>
    <row r="42" spans="1:6" x14ac:dyDescent="0.25">
      <c r="A42" s="35" t="s">
        <v>551</v>
      </c>
      <c r="B42" s="66"/>
      <c r="C42" s="58"/>
      <c r="D42" s="58"/>
      <c r="E42" s="58"/>
      <c r="F42" s="58"/>
    </row>
    <row r="43" spans="1:6" x14ac:dyDescent="0.25">
      <c r="A43" s="35" t="s">
        <v>552</v>
      </c>
      <c r="B43" s="66"/>
      <c r="C43" s="58"/>
      <c r="D43" s="58"/>
      <c r="E43" s="58"/>
      <c r="F43" s="58"/>
    </row>
    <row r="44" spans="1:6" x14ac:dyDescent="0.25">
      <c r="A44" s="35" t="s">
        <v>553</v>
      </c>
      <c r="B44" s="66"/>
      <c r="C44" s="58"/>
      <c r="D44" s="58"/>
      <c r="E44" s="58"/>
      <c r="F44" s="58"/>
    </row>
    <row r="45" spans="1:6" x14ac:dyDescent="0.25">
      <c r="A45" s="60"/>
      <c r="B45" s="66"/>
      <c r="C45" s="58"/>
      <c r="D45" s="58"/>
      <c r="E45" s="58"/>
      <c r="F45" s="58"/>
    </row>
    <row r="46" spans="1:6" ht="30" x14ac:dyDescent="0.25">
      <c r="A46" s="63" t="s">
        <v>554</v>
      </c>
      <c r="B46" s="66"/>
      <c r="C46" s="58"/>
      <c r="D46" s="58"/>
      <c r="E46" s="58"/>
      <c r="F46" s="58"/>
    </row>
    <row r="47" spans="1:6" x14ac:dyDescent="0.25">
      <c r="A47" s="35" t="s">
        <v>552</v>
      </c>
      <c r="B47" s="66"/>
      <c r="C47" s="58"/>
      <c r="D47" s="58"/>
      <c r="E47" s="58"/>
      <c r="F47" s="58"/>
    </row>
    <row r="48" spans="1:6" x14ac:dyDescent="0.25">
      <c r="A48" s="35" t="s">
        <v>553</v>
      </c>
      <c r="B48" s="66"/>
      <c r="C48" s="58"/>
      <c r="D48" s="58"/>
      <c r="E48" s="58"/>
      <c r="F48" s="58"/>
    </row>
    <row r="49" spans="1:6" x14ac:dyDescent="0.25">
      <c r="A49" s="60"/>
      <c r="B49" s="66"/>
      <c r="C49" s="58"/>
      <c r="D49" s="58"/>
      <c r="E49" s="58"/>
      <c r="F49" s="58"/>
    </row>
    <row r="50" spans="1:6" x14ac:dyDescent="0.25">
      <c r="A50" s="56" t="s">
        <v>555</v>
      </c>
      <c r="B50" s="66"/>
      <c r="C50" s="58"/>
      <c r="D50" s="58"/>
      <c r="E50" s="58"/>
      <c r="F50" s="58"/>
    </row>
    <row r="51" spans="1:6" x14ac:dyDescent="0.25">
      <c r="A51" s="35" t="s">
        <v>552</v>
      </c>
      <c r="B51" s="66"/>
      <c r="C51" s="58"/>
      <c r="D51" s="58"/>
      <c r="E51" s="58"/>
      <c r="F51" s="58"/>
    </row>
    <row r="52" spans="1:6" x14ac:dyDescent="0.25">
      <c r="A52" s="35" t="s">
        <v>553</v>
      </c>
      <c r="B52" s="66"/>
      <c r="C52" s="58"/>
      <c r="D52" s="58"/>
      <c r="E52" s="58"/>
      <c r="F52" s="58"/>
    </row>
    <row r="53" spans="1:6" x14ac:dyDescent="0.25">
      <c r="A53" s="35" t="s">
        <v>556</v>
      </c>
      <c r="B53" s="66"/>
      <c r="C53" s="58"/>
      <c r="D53" s="58"/>
      <c r="E53" s="58"/>
      <c r="F53" s="58"/>
    </row>
    <row r="54" spans="1:6" x14ac:dyDescent="0.25">
      <c r="A54" s="60"/>
      <c r="B54" s="66"/>
      <c r="C54" s="58"/>
      <c r="D54" s="58"/>
      <c r="E54" s="58"/>
      <c r="F54" s="58"/>
    </row>
    <row r="55" spans="1:6" x14ac:dyDescent="0.25">
      <c r="A55" s="56" t="s">
        <v>557</v>
      </c>
      <c r="B55" s="66"/>
      <c r="C55" s="58"/>
      <c r="D55" s="58"/>
      <c r="E55" s="58"/>
      <c r="F55" s="58"/>
    </row>
    <row r="56" spans="1:6" x14ac:dyDescent="0.25">
      <c r="A56" s="35" t="s">
        <v>552</v>
      </c>
      <c r="B56" s="66"/>
      <c r="C56" s="58"/>
      <c r="D56" s="58"/>
      <c r="E56" s="58"/>
      <c r="F56" s="58"/>
    </row>
    <row r="57" spans="1:6" x14ac:dyDescent="0.25">
      <c r="A57" s="35" t="s">
        <v>553</v>
      </c>
      <c r="B57" s="66"/>
      <c r="C57" s="58"/>
      <c r="D57" s="58"/>
      <c r="E57" s="58"/>
      <c r="F57" s="58"/>
    </row>
    <row r="58" spans="1:6" x14ac:dyDescent="0.25">
      <c r="A58" s="60"/>
      <c r="B58" s="66"/>
      <c r="C58" s="58"/>
      <c r="D58" s="58"/>
      <c r="E58" s="58"/>
      <c r="F58" s="58"/>
    </row>
    <row r="59" spans="1:6" x14ac:dyDescent="0.25">
      <c r="A59" s="56" t="s">
        <v>558</v>
      </c>
      <c r="B59" s="66"/>
      <c r="C59" s="58"/>
      <c r="D59" s="58"/>
      <c r="E59" s="58"/>
      <c r="F59" s="58"/>
    </row>
    <row r="60" spans="1:6" x14ac:dyDescent="0.25">
      <c r="A60" s="35" t="s">
        <v>559</v>
      </c>
      <c r="B60" s="66"/>
      <c r="C60" s="58"/>
      <c r="D60" s="58"/>
      <c r="E60" s="58"/>
      <c r="F60" s="58"/>
    </row>
    <row r="61" spans="1:6" x14ac:dyDescent="0.25">
      <c r="A61" s="35" t="s">
        <v>560</v>
      </c>
      <c r="B61" s="66"/>
      <c r="C61" s="58"/>
      <c r="D61" s="58"/>
      <c r="E61" s="58"/>
      <c r="F61" s="58"/>
    </row>
    <row r="62" spans="1:6" x14ac:dyDescent="0.25">
      <c r="A62" s="60"/>
      <c r="B62" s="66"/>
      <c r="C62" s="58"/>
      <c r="D62" s="58"/>
      <c r="E62" s="58"/>
      <c r="F62" s="58"/>
    </row>
    <row r="63" spans="1:6" x14ac:dyDescent="0.25">
      <c r="A63" s="56" t="s">
        <v>561</v>
      </c>
      <c r="B63" s="66"/>
      <c r="C63" s="58"/>
      <c r="D63" s="58"/>
      <c r="E63" s="58"/>
      <c r="F63" s="58"/>
    </row>
    <row r="64" spans="1:6" x14ac:dyDescent="0.25">
      <c r="A64" s="35" t="s">
        <v>562</v>
      </c>
      <c r="B64" s="66"/>
      <c r="C64" s="58"/>
      <c r="D64" s="58"/>
      <c r="E64" s="58"/>
      <c r="F64" s="58"/>
    </row>
    <row r="65" spans="1:6" x14ac:dyDescent="0.25">
      <c r="A65" s="35" t="s">
        <v>563</v>
      </c>
      <c r="B65" s="66"/>
      <c r="C65" s="58"/>
      <c r="D65" s="58"/>
      <c r="E65" s="58"/>
      <c r="F65" s="58"/>
    </row>
    <row r="66" spans="1:6" ht="15.75" thickBot="1" x14ac:dyDescent="0.3">
      <c r="A66" s="61"/>
      <c r="B66" s="67"/>
      <c r="C66" s="62"/>
      <c r="D66" s="62"/>
      <c r="E66" s="62"/>
      <c r="F66" s="62"/>
    </row>
    <row r="67" spans="1:6" x14ac:dyDescent="0.25"/>
  </sheetData>
  <mergeCells count="2">
    <mergeCell ref="A1:F1"/>
    <mergeCell ref="A2:F2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9"/>
  <sheetViews>
    <sheetView showGridLines="0" topLeftCell="A13" workbookViewId="0">
      <selection activeCell="G19" sqref="G19"/>
    </sheetView>
  </sheetViews>
  <sheetFormatPr baseColWidth="10" defaultColWidth="0" defaultRowHeight="15" zeroHeight="1" x14ac:dyDescent="0.25"/>
  <cols>
    <col min="1" max="1" width="32.140625" customWidth="1"/>
    <col min="2" max="2" width="21.42578125" customWidth="1"/>
    <col min="3" max="9" width="15.7109375" customWidth="1"/>
    <col min="10" max="10" width="0" hidden="1" customWidth="1"/>
    <col min="11" max="16384" width="11.42578125" hidden="1"/>
  </cols>
  <sheetData>
    <row r="1" spans="1:10" ht="15.75" thickBot="1" x14ac:dyDescent="0.3">
      <c r="A1" s="253" t="str">
        <f>+'Edo de sit financiera detallado'!A1:G1</f>
        <v>Instituto Estatal de Transparencia, Acceso a la información Pública y Protección de Datos Personales</v>
      </c>
      <c r="B1" s="254"/>
      <c r="C1" s="254"/>
      <c r="D1" s="254"/>
      <c r="E1" s="254"/>
      <c r="F1" s="254"/>
      <c r="G1" s="254"/>
      <c r="H1" s="254"/>
      <c r="I1" s="255"/>
    </row>
    <row r="2" spans="1:10" ht="15.75" thickBot="1" x14ac:dyDescent="0.3">
      <c r="A2" s="256" t="s">
        <v>120</v>
      </c>
      <c r="B2" s="257"/>
      <c r="C2" s="257"/>
      <c r="D2" s="257"/>
      <c r="E2" s="257"/>
      <c r="F2" s="257"/>
      <c r="G2" s="257"/>
      <c r="H2" s="257"/>
      <c r="I2" s="258"/>
    </row>
    <row r="3" spans="1:10" ht="15.75" thickBot="1" x14ac:dyDescent="0.3">
      <c r="A3" s="256" t="s">
        <v>568</v>
      </c>
      <c r="B3" s="257"/>
      <c r="C3" s="257"/>
      <c r="D3" s="257"/>
      <c r="E3" s="257"/>
      <c r="F3" s="257"/>
      <c r="G3" s="257"/>
      <c r="H3" s="257"/>
      <c r="I3" s="258"/>
    </row>
    <row r="4" spans="1:10" ht="15.75" thickBot="1" x14ac:dyDescent="0.3">
      <c r="A4" s="259" t="s">
        <v>1</v>
      </c>
      <c r="B4" s="260"/>
      <c r="C4" s="260"/>
      <c r="D4" s="260"/>
      <c r="E4" s="260"/>
      <c r="F4" s="260"/>
      <c r="G4" s="260"/>
      <c r="H4" s="260"/>
      <c r="I4" s="261"/>
      <c r="J4" s="1"/>
    </row>
    <row r="5" spans="1:10" ht="24" customHeight="1" x14ac:dyDescent="0.25">
      <c r="A5" s="262" t="s">
        <v>121</v>
      </c>
      <c r="B5" s="263"/>
      <c r="C5" s="19" t="s">
        <v>122</v>
      </c>
      <c r="D5" s="264" t="s">
        <v>123</v>
      </c>
      <c r="E5" s="264" t="s">
        <v>124</v>
      </c>
      <c r="F5" s="264" t="s">
        <v>125</v>
      </c>
      <c r="G5" s="19" t="s">
        <v>126</v>
      </c>
      <c r="H5" s="264" t="s">
        <v>128</v>
      </c>
      <c r="I5" s="264" t="s">
        <v>129</v>
      </c>
      <c r="J5" s="1"/>
    </row>
    <row r="6" spans="1:10" ht="71.25" customHeight="1" thickBot="1" x14ac:dyDescent="0.3">
      <c r="A6" s="250"/>
      <c r="B6" s="252"/>
      <c r="C6" s="20" t="s">
        <v>574</v>
      </c>
      <c r="D6" s="265"/>
      <c r="E6" s="265"/>
      <c r="F6" s="265"/>
      <c r="G6" s="20" t="s">
        <v>127</v>
      </c>
      <c r="H6" s="265"/>
      <c r="I6" s="265"/>
      <c r="J6" s="1"/>
    </row>
    <row r="7" spans="1:10" x14ac:dyDescent="0.25">
      <c r="A7" s="268"/>
      <c r="B7" s="269"/>
      <c r="C7" s="15"/>
      <c r="D7" s="21"/>
      <c r="E7" s="21"/>
      <c r="F7" s="21"/>
      <c r="G7" s="21"/>
      <c r="H7" s="21"/>
      <c r="I7" s="21"/>
      <c r="J7" s="1"/>
    </row>
    <row r="8" spans="1:10" x14ac:dyDescent="0.25">
      <c r="A8" s="270" t="s">
        <v>130</v>
      </c>
      <c r="B8" s="271"/>
      <c r="C8" s="72">
        <f>+C9+C13</f>
        <v>0</v>
      </c>
      <c r="D8" s="72">
        <f t="shared" ref="D8:I8" si="0">+D9+D13</f>
        <v>0</v>
      </c>
      <c r="E8" s="72">
        <f t="shared" si="0"/>
        <v>0</v>
      </c>
      <c r="F8" s="72">
        <f t="shared" si="0"/>
        <v>0</v>
      </c>
      <c r="G8" s="72">
        <f t="shared" si="0"/>
        <v>0</v>
      </c>
      <c r="H8" s="72">
        <f t="shared" si="0"/>
        <v>0</v>
      </c>
      <c r="I8" s="72">
        <f t="shared" si="0"/>
        <v>0</v>
      </c>
      <c r="J8" s="1"/>
    </row>
    <row r="9" spans="1:10" x14ac:dyDescent="0.25">
      <c r="A9" s="270" t="s">
        <v>131</v>
      </c>
      <c r="B9" s="271"/>
      <c r="C9" s="73">
        <f t="shared" ref="C9:I9" si="1">SUM(C10:C12)</f>
        <v>0</v>
      </c>
      <c r="D9" s="73">
        <f t="shared" si="1"/>
        <v>0</v>
      </c>
      <c r="E9" s="73">
        <f t="shared" si="1"/>
        <v>0</v>
      </c>
      <c r="F9" s="73">
        <f t="shared" si="1"/>
        <v>0</v>
      </c>
      <c r="G9" s="73">
        <f t="shared" si="1"/>
        <v>0</v>
      </c>
      <c r="H9" s="73">
        <f t="shared" si="1"/>
        <v>0</v>
      </c>
      <c r="I9" s="73">
        <f t="shared" si="1"/>
        <v>0</v>
      </c>
      <c r="J9" s="1"/>
    </row>
    <row r="10" spans="1:10" x14ac:dyDescent="0.25">
      <c r="A10" s="18" t="s">
        <v>132</v>
      </c>
      <c r="B10" s="24"/>
      <c r="C10" s="74"/>
      <c r="D10" s="75"/>
      <c r="E10" s="75"/>
      <c r="F10" s="75"/>
      <c r="G10" s="75">
        <f>+C10+D10-E10+F10</f>
        <v>0</v>
      </c>
      <c r="H10" s="75"/>
      <c r="I10" s="75"/>
      <c r="J10" s="1"/>
    </row>
    <row r="11" spans="1:10" x14ac:dyDescent="0.25">
      <c r="A11" s="18" t="s">
        <v>133</v>
      </c>
      <c r="B11" s="24"/>
      <c r="C11" s="74"/>
      <c r="D11" s="75"/>
      <c r="E11" s="75"/>
      <c r="F11" s="75"/>
      <c r="G11" s="75">
        <f t="shared" ref="G11:G16" si="2">+C11+D11-E11+F11</f>
        <v>0</v>
      </c>
      <c r="H11" s="75"/>
      <c r="I11" s="75"/>
      <c r="J11" s="1"/>
    </row>
    <row r="12" spans="1:10" x14ac:dyDescent="0.25">
      <c r="A12" s="18" t="s">
        <v>134</v>
      </c>
      <c r="B12" s="24"/>
      <c r="C12" s="74"/>
      <c r="D12" s="75"/>
      <c r="E12" s="75"/>
      <c r="F12" s="75"/>
      <c r="G12" s="75">
        <f t="shared" si="2"/>
        <v>0</v>
      </c>
      <c r="H12" s="75"/>
      <c r="I12" s="75"/>
      <c r="J12" s="1"/>
    </row>
    <row r="13" spans="1:10" x14ac:dyDescent="0.25">
      <c r="A13" s="271" t="s">
        <v>135</v>
      </c>
      <c r="B13" s="271"/>
      <c r="C13" s="73">
        <f>SUM(C14:C16)</f>
        <v>0</v>
      </c>
      <c r="D13" s="73">
        <f t="shared" ref="D13:I13" si="3">SUM(D14:D16)</f>
        <v>0</v>
      </c>
      <c r="E13" s="73">
        <f t="shared" si="3"/>
        <v>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1"/>
    </row>
    <row r="14" spans="1:10" x14ac:dyDescent="0.25">
      <c r="A14" s="18" t="s">
        <v>136</v>
      </c>
      <c r="B14" s="24"/>
      <c r="C14" s="74"/>
      <c r="D14" s="75"/>
      <c r="E14" s="75"/>
      <c r="F14" s="75"/>
      <c r="G14" s="75">
        <f t="shared" si="2"/>
        <v>0</v>
      </c>
      <c r="H14" s="75"/>
      <c r="I14" s="75"/>
      <c r="J14" s="1"/>
    </row>
    <row r="15" spans="1:10" x14ac:dyDescent="0.25">
      <c r="A15" s="18" t="s">
        <v>137</v>
      </c>
      <c r="B15" s="24"/>
      <c r="C15" s="74"/>
      <c r="D15" s="75"/>
      <c r="E15" s="75"/>
      <c r="F15" s="75"/>
      <c r="G15" s="75">
        <f t="shared" si="2"/>
        <v>0</v>
      </c>
      <c r="H15" s="75"/>
      <c r="I15" s="75"/>
      <c r="J15" s="1"/>
    </row>
    <row r="16" spans="1:10" x14ac:dyDescent="0.25">
      <c r="A16" s="18" t="s">
        <v>138</v>
      </c>
      <c r="B16" s="24"/>
      <c r="C16" s="74"/>
      <c r="D16" s="75"/>
      <c r="E16" s="75"/>
      <c r="F16" s="75"/>
      <c r="G16" s="75">
        <f t="shared" si="2"/>
        <v>0</v>
      </c>
      <c r="H16" s="75"/>
      <c r="I16" s="75"/>
      <c r="J16" s="1"/>
    </row>
    <row r="17" spans="1:10" x14ac:dyDescent="0.25">
      <c r="A17" s="270" t="s">
        <v>139</v>
      </c>
      <c r="B17" s="271"/>
      <c r="C17" s="243">
        <v>428608.82</v>
      </c>
      <c r="D17" s="77">
        <v>0</v>
      </c>
      <c r="E17" s="77">
        <v>0</v>
      </c>
      <c r="F17" s="77">
        <v>0</v>
      </c>
      <c r="G17" s="242">
        <v>478330.86</v>
      </c>
      <c r="H17" s="77">
        <v>0</v>
      </c>
      <c r="I17" s="77">
        <v>0</v>
      </c>
      <c r="J17" s="1"/>
    </row>
    <row r="18" spans="1:10" x14ac:dyDescent="0.25">
      <c r="A18" s="22"/>
      <c r="B18" s="18"/>
      <c r="C18" s="78"/>
      <c r="D18" s="79"/>
      <c r="E18" s="79"/>
      <c r="F18" s="79"/>
      <c r="G18" s="79"/>
      <c r="H18" s="79"/>
      <c r="I18" s="79"/>
      <c r="J18" s="1"/>
    </row>
    <row r="19" spans="1:10" ht="16.5" customHeight="1" x14ac:dyDescent="0.25">
      <c r="A19" s="270" t="s">
        <v>140</v>
      </c>
      <c r="B19" s="271"/>
      <c r="C19" s="73">
        <f>C17+C8</f>
        <v>428608.82</v>
      </c>
      <c r="D19" s="73">
        <f t="shared" ref="D19:G19" si="4">D17+D8</f>
        <v>0</v>
      </c>
      <c r="E19" s="73">
        <f t="shared" si="4"/>
        <v>0</v>
      </c>
      <c r="F19" s="73">
        <f t="shared" si="4"/>
        <v>0</v>
      </c>
      <c r="G19" s="73">
        <f t="shared" si="4"/>
        <v>478330.86</v>
      </c>
      <c r="H19" s="81"/>
      <c r="I19" s="81"/>
      <c r="J19" s="1"/>
    </row>
    <row r="20" spans="1:10" x14ac:dyDescent="0.25">
      <c r="A20" s="270"/>
      <c r="B20" s="271"/>
      <c r="C20" s="80"/>
      <c r="D20" s="81"/>
      <c r="E20" s="81"/>
      <c r="F20" s="81"/>
      <c r="G20" s="81"/>
      <c r="H20" s="81"/>
      <c r="I20" s="81"/>
      <c r="J20" s="1"/>
    </row>
    <row r="21" spans="1:10" ht="16.5" customHeight="1" x14ac:dyDescent="0.25">
      <c r="A21" s="270" t="s">
        <v>148</v>
      </c>
      <c r="B21" s="271"/>
      <c r="C21" s="73">
        <f t="shared" ref="C21:I21" si="5">SUM(C22:C24)</f>
        <v>0</v>
      </c>
      <c r="D21" s="73">
        <f t="shared" si="5"/>
        <v>0</v>
      </c>
      <c r="E21" s="73">
        <f t="shared" si="5"/>
        <v>0</v>
      </c>
      <c r="F21" s="73">
        <f t="shared" si="5"/>
        <v>0</v>
      </c>
      <c r="G21" s="73">
        <f t="shared" si="5"/>
        <v>0</v>
      </c>
      <c r="H21" s="73">
        <f t="shared" si="5"/>
        <v>0</v>
      </c>
      <c r="I21" s="73">
        <f t="shared" si="5"/>
        <v>0</v>
      </c>
      <c r="J21" s="1"/>
    </row>
    <row r="22" spans="1:10" x14ac:dyDescent="0.25">
      <c r="A22" s="272" t="s">
        <v>141</v>
      </c>
      <c r="B22" s="273"/>
      <c r="C22" s="74"/>
      <c r="D22" s="75"/>
      <c r="E22" s="75"/>
      <c r="F22" s="75"/>
      <c r="G22" s="75">
        <f>+C22+D22-E22+F22</f>
        <v>0</v>
      </c>
      <c r="H22" s="75"/>
      <c r="I22" s="75"/>
      <c r="J22" s="1"/>
    </row>
    <row r="23" spans="1:10" x14ac:dyDescent="0.25">
      <c r="A23" s="272" t="s">
        <v>142</v>
      </c>
      <c r="B23" s="273"/>
      <c r="C23" s="82"/>
      <c r="D23" s="83"/>
      <c r="E23" s="83"/>
      <c r="F23" s="83"/>
      <c r="G23" s="75">
        <f t="shared" ref="G23:G24" si="6">+C23+D23-E23+F23</f>
        <v>0</v>
      </c>
      <c r="H23" s="83"/>
      <c r="I23" s="83"/>
      <c r="J23" s="1"/>
    </row>
    <row r="24" spans="1:10" x14ac:dyDescent="0.25">
      <c r="A24" s="272" t="s">
        <v>143</v>
      </c>
      <c r="B24" s="273"/>
      <c r="C24" s="82"/>
      <c r="D24" s="83"/>
      <c r="E24" s="83"/>
      <c r="F24" s="83"/>
      <c r="G24" s="75">
        <f t="shared" si="6"/>
        <v>0</v>
      </c>
      <c r="H24" s="83"/>
      <c r="I24" s="83"/>
      <c r="J24" s="1"/>
    </row>
    <row r="25" spans="1:10" x14ac:dyDescent="0.25">
      <c r="A25" s="266"/>
      <c r="B25" s="267"/>
      <c r="C25" s="82"/>
      <c r="D25" s="83"/>
      <c r="E25" s="83"/>
      <c r="F25" s="83"/>
      <c r="G25" s="83"/>
      <c r="H25" s="83"/>
      <c r="I25" s="83"/>
      <c r="J25" s="1"/>
    </row>
    <row r="26" spans="1:10" x14ac:dyDescent="0.25">
      <c r="A26" s="270" t="s">
        <v>144</v>
      </c>
      <c r="B26" s="271"/>
      <c r="C26" s="73">
        <f t="shared" ref="C26:I26" si="7">SUM(C27:C29)</f>
        <v>0</v>
      </c>
      <c r="D26" s="73">
        <f t="shared" si="7"/>
        <v>0</v>
      </c>
      <c r="E26" s="73">
        <f t="shared" si="7"/>
        <v>0</v>
      </c>
      <c r="F26" s="73">
        <f t="shared" si="7"/>
        <v>0</v>
      </c>
      <c r="G26" s="73">
        <f t="shared" si="7"/>
        <v>0</v>
      </c>
      <c r="H26" s="73">
        <f t="shared" si="7"/>
        <v>0</v>
      </c>
      <c r="I26" s="73">
        <f t="shared" si="7"/>
        <v>0</v>
      </c>
      <c r="J26" s="1"/>
    </row>
    <row r="27" spans="1:10" x14ac:dyDescent="0.25">
      <c r="A27" s="272" t="s">
        <v>145</v>
      </c>
      <c r="B27" s="273"/>
      <c r="C27" s="74"/>
      <c r="D27" s="75"/>
      <c r="E27" s="75"/>
      <c r="F27" s="75"/>
      <c r="G27" s="75">
        <f>+C27+D27-E27+F27</f>
        <v>0</v>
      </c>
      <c r="H27" s="75"/>
      <c r="I27" s="75"/>
      <c r="J27" s="1"/>
    </row>
    <row r="28" spans="1:10" x14ac:dyDescent="0.25">
      <c r="A28" s="272" t="s">
        <v>146</v>
      </c>
      <c r="B28" s="273"/>
      <c r="C28" s="82"/>
      <c r="D28" s="83"/>
      <c r="E28" s="83"/>
      <c r="F28" s="83"/>
      <c r="G28" s="75">
        <f t="shared" ref="G28:G29" si="8">+C28+D28-E28+F28</f>
        <v>0</v>
      </c>
      <c r="H28" s="83"/>
      <c r="I28" s="83"/>
      <c r="J28" s="1"/>
    </row>
    <row r="29" spans="1:10" x14ac:dyDescent="0.25">
      <c r="A29" s="272" t="s">
        <v>147</v>
      </c>
      <c r="B29" s="273"/>
      <c r="C29" s="82"/>
      <c r="D29" s="83"/>
      <c r="E29" s="83"/>
      <c r="F29" s="83"/>
      <c r="G29" s="75">
        <f t="shared" si="8"/>
        <v>0</v>
      </c>
      <c r="H29" s="83"/>
      <c r="I29" s="83"/>
      <c r="J29" s="1"/>
    </row>
    <row r="30" spans="1:10" ht="15.75" thickBot="1" x14ac:dyDescent="0.3">
      <c r="A30" s="275"/>
      <c r="B30" s="276"/>
      <c r="C30" s="69"/>
      <c r="D30" s="23"/>
      <c r="E30" s="23"/>
      <c r="F30" s="23"/>
      <c r="G30" s="23"/>
      <c r="H30" s="23"/>
      <c r="I30" s="23"/>
      <c r="J30" s="1"/>
    </row>
    <row r="31" spans="1:10" ht="15.75" thickBot="1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5">
      <c r="A32" s="277" t="s">
        <v>149</v>
      </c>
      <c r="B32" s="26" t="s">
        <v>150</v>
      </c>
      <c r="C32" s="26" t="s">
        <v>152</v>
      </c>
      <c r="D32" s="26" t="s">
        <v>155</v>
      </c>
      <c r="E32" s="264" t="s">
        <v>157</v>
      </c>
      <c r="F32" s="26" t="s">
        <v>158</v>
      </c>
    </row>
    <row r="33" spans="1:6" x14ac:dyDescent="0.25">
      <c r="A33" s="278"/>
      <c r="B33" s="19" t="s">
        <v>151</v>
      </c>
      <c r="C33" s="19" t="s">
        <v>153</v>
      </c>
      <c r="D33" s="19" t="s">
        <v>156</v>
      </c>
      <c r="E33" s="274"/>
      <c r="F33" s="19" t="s">
        <v>159</v>
      </c>
    </row>
    <row r="34" spans="1:6" ht="15.75" thickBot="1" x14ac:dyDescent="0.3">
      <c r="A34" s="279"/>
      <c r="B34" s="25"/>
      <c r="C34" s="20" t="s">
        <v>154</v>
      </c>
      <c r="D34" s="25"/>
      <c r="E34" s="265"/>
      <c r="F34" s="25"/>
    </row>
    <row r="35" spans="1:6" ht="30" x14ac:dyDescent="0.25">
      <c r="A35" s="27" t="s">
        <v>160</v>
      </c>
      <c r="B35" s="10"/>
      <c r="C35" s="10"/>
      <c r="D35" s="10"/>
      <c r="E35" s="10"/>
      <c r="F35" s="10"/>
    </row>
    <row r="36" spans="1:6" x14ac:dyDescent="0.25">
      <c r="A36" s="11" t="s">
        <v>161</v>
      </c>
      <c r="B36" s="10"/>
      <c r="C36" s="10"/>
      <c r="D36" s="10"/>
      <c r="E36" s="10"/>
      <c r="F36" s="10"/>
    </row>
    <row r="37" spans="1:6" x14ac:dyDescent="0.25">
      <c r="A37" s="11" t="s">
        <v>162</v>
      </c>
      <c r="B37" s="10"/>
      <c r="C37" s="10"/>
      <c r="D37" s="10"/>
      <c r="E37" s="10"/>
      <c r="F37" s="10"/>
    </row>
    <row r="38" spans="1:6" ht="15.75" thickBot="1" x14ac:dyDescent="0.3">
      <c r="A38" s="16" t="s">
        <v>163</v>
      </c>
      <c r="B38" s="14"/>
      <c r="C38" s="14"/>
      <c r="D38" s="14"/>
      <c r="E38" s="14"/>
      <c r="F38" s="14"/>
    </row>
    <row r="39" spans="1:6" x14ac:dyDescent="0.25"/>
  </sheetData>
  <mergeCells count="29">
    <mergeCell ref="E32:E34"/>
    <mergeCell ref="A26:B26"/>
    <mergeCell ref="A27:B27"/>
    <mergeCell ref="A28:B28"/>
    <mergeCell ref="A29:B29"/>
    <mergeCell ref="A30:B30"/>
    <mergeCell ref="A32:A34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</mergeCells>
  <conditionalFormatting sqref="C17:I17">
    <cfRule type="colorScale" priority="1">
      <colorScale>
        <cfvo type="num" val="1"/>
        <cfvo type="num" val="1000000000"/>
        <color theme="0" tint="-0.34998626667073579"/>
        <color theme="0" tint="-0.34998626667073579"/>
      </colorScale>
    </cfRule>
  </conditionalFormatting>
  <pageMargins left="0.70866141732283472" right="0.51181102362204722" top="0.35433070866141736" bottom="0.35433070866141736" header="0.31496062992125984" footer="0.31496062992125984"/>
  <pageSetup paperSize="9" scale="80" orientation="landscape" r:id="rId1"/>
  <ignoredErrors>
    <ignoredError sqref="C13:F13 H13:I13" formulaRange="1"/>
    <ignoredError sqref="G13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"/>
  <sheetViews>
    <sheetView topLeftCell="A4" zoomScale="84" zoomScaleNormal="84" workbookViewId="0">
      <selection activeCell="A4" sqref="A4:K4"/>
    </sheetView>
  </sheetViews>
  <sheetFormatPr baseColWidth="10" defaultColWidth="0" defaultRowHeight="15" zeroHeight="1" x14ac:dyDescent="0.25"/>
  <cols>
    <col min="1" max="1" width="32.85546875" style="86" customWidth="1"/>
    <col min="2" max="11" width="15.7109375" style="86" customWidth="1"/>
    <col min="12" max="16384" width="11.42578125" style="86" hidden="1"/>
  </cols>
  <sheetData>
    <row r="1" spans="1:11" ht="15.75" thickBot="1" x14ac:dyDescent="0.3">
      <c r="A1" s="280" t="str">
        <f>+'Edo de sit financiera detallado'!A1:G1</f>
        <v>Instituto Estatal de Transparencia, Acceso a la información Pública y Protección de Datos Personales</v>
      </c>
      <c r="B1" s="281"/>
      <c r="C1" s="281"/>
      <c r="D1" s="281"/>
      <c r="E1" s="281"/>
      <c r="F1" s="281"/>
      <c r="G1" s="281"/>
      <c r="H1" s="281"/>
      <c r="I1" s="281"/>
      <c r="J1" s="281"/>
      <c r="K1" s="282"/>
    </row>
    <row r="2" spans="1:11" ht="15.75" thickBot="1" x14ac:dyDescent="0.3">
      <c r="A2" s="259" t="s">
        <v>164</v>
      </c>
      <c r="B2" s="260"/>
      <c r="C2" s="260"/>
      <c r="D2" s="260"/>
      <c r="E2" s="260"/>
      <c r="F2" s="260"/>
      <c r="G2" s="260"/>
      <c r="H2" s="260"/>
      <c r="I2" s="260"/>
      <c r="J2" s="260"/>
      <c r="K2" s="261"/>
    </row>
    <row r="3" spans="1:11" ht="15.75" thickBot="1" x14ac:dyDescent="0.3">
      <c r="A3" s="259" t="s">
        <v>569</v>
      </c>
      <c r="B3" s="260"/>
      <c r="C3" s="260"/>
      <c r="D3" s="260"/>
      <c r="E3" s="260"/>
      <c r="F3" s="260"/>
      <c r="G3" s="260"/>
      <c r="H3" s="260"/>
      <c r="I3" s="260"/>
      <c r="J3" s="260"/>
      <c r="K3" s="261"/>
    </row>
    <row r="4" spans="1:11" ht="15.75" thickBot="1" x14ac:dyDescent="0.3">
      <c r="A4" s="259" t="s">
        <v>1</v>
      </c>
      <c r="B4" s="260"/>
      <c r="C4" s="260"/>
      <c r="D4" s="260"/>
      <c r="E4" s="260"/>
      <c r="F4" s="260"/>
      <c r="G4" s="260"/>
      <c r="H4" s="260"/>
      <c r="I4" s="260"/>
      <c r="J4" s="260"/>
      <c r="K4" s="261"/>
    </row>
    <row r="5" spans="1:11" ht="121.5" customHeight="1" thickBot="1" x14ac:dyDescent="0.3">
      <c r="A5" s="28" t="s">
        <v>165</v>
      </c>
      <c r="B5" s="20" t="s">
        <v>166</v>
      </c>
      <c r="C5" s="20" t="s">
        <v>167</v>
      </c>
      <c r="D5" s="20" t="s">
        <v>168</v>
      </c>
      <c r="E5" s="20" t="s">
        <v>169</v>
      </c>
      <c r="F5" s="20" t="s">
        <v>170</v>
      </c>
      <c r="G5" s="20" t="s">
        <v>171</v>
      </c>
      <c r="H5" s="20" t="s">
        <v>172</v>
      </c>
      <c r="I5" s="20" t="s">
        <v>173</v>
      </c>
      <c r="J5" s="20" t="s">
        <v>174</v>
      </c>
      <c r="K5" s="20" t="s">
        <v>175</v>
      </c>
    </row>
    <row r="6" spans="1:11" x14ac:dyDescent="0.25">
      <c r="A6" s="84"/>
      <c r="B6" s="85"/>
      <c r="C6" s="85"/>
      <c r="D6" s="85"/>
      <c r="E6" s="101"/>
      <c r="F6" s="96"/>
      <c r="G6" s="101"/>
      <c r="H6" s="101"/>
      <c r="I6" s="101"/>
      <c r="J6" s="101"/>
      <c r="K6" s="101"/>
    </row>
    <row r="7" spans="1:11" ht="30" x14ac:dyDescent="0.25">
      <c r="A7" s="87" t="s">
        <v>176</v>
      </c>
      <c r="B7" s="92"/>
      <c r="C7" s="92"/>
      <c r="D7" s="92"/>
      <c r="E7" s="77">
        <f t="shared" ref="E7:K7" si="0">+E8+E9+E10+E11</f>
        <v>0</v>
      </c>
      <c r="F7" s="97"/>
      <c r="G7" s="77">
        <f t="shared" si="0"/>
        <v>0</v>
      </c>
      <c r="H7" s="77">
        <f t="shared" si="0"/>
        <v>0</v>
      </c>
      <c r="I7" s="77">
        <f t="shared" si="0"/>
        <v>0</v>
      </c>
      <c r="J7" s="77">
        <f t="shared" si="0"/>
        <v>0</v>
      </c>
      <c r="K7" s="77">
        <f t="shared" si="0"/>
        <v>0</v>
      </c>
    </row>
    <row r="8" spans="1:11" x14ac:dyDescent="0.25">
      <c r="A8" s="88" t="s">
        <v>177</v>
      </c>
      <c r="B8" s="93"/>
      <c r="C8" s="93"/>
      <c r="D8" s="93"/>
      <c r="E8" s="102">
        <v>0</v>
      </c>
      <c r="F8" s="98"/>
      <c r="G8" s="102">
        <v>0</v>
      </c>
      <c r="H8" s="102">
        <v>0</v>
      </c>
      <c r="I8" s="102">
        <v>0</v>
      </c>
      <c r="J8" s="102">
        <v>0</v>
      </c>
      <c r="K8" s="102">
        <f>+E8-J8</f>
        <v>0</v>
      </c>
    </row>
    <row r="9" spans="1:11" x14ac:dyDescent="0.25">
      <c r="A9" s="88" t="s">
        <v>178</v>
      </c>
      <c r="B9" s="93"/>
      <c r="C9" s="93"/>
      <c r="D9" s="93"/>
      <c r="E9" s="102">
        <v>0</v>
      </c>
      <c r="F9" s="98"/>
      <c r="G9" s="102">
        <v>0</v>
      </c>
      <c r="H9" s="102">
        <v>0</v>
      </c>
      <c r="I9" s="102">
        <v>0</v>
      </c>
      <c r="J9" s="102">
        <v>0</v>
      </c>
      <c r="K9" s="102">
        <f t="shared" ref="K9:K11" si="1">+E9-J9</f>
        <v>0</v>
      </c>
    </row>
    <row r="10" spans="1:11" x14ac:dyDescent="0.25">
      <c r="A10" s="88" t="s">
        <v>179</v>
      </c>
      <c r="B10" s="93"/>
      <c r="C10" s="93"/>
      <c r="D10" s="93"/>
      <c r="E10" s="102">
        <v>0</v>
      </c>
      <c r="F10" s="98"/>
      <c r="G10" s="102">
        <v>0</v>
      </c>
      <c r="H10" s="102">
        <v>0</v>
      </c>
      <c r="I10" s="102">
        <v>0</v>
      </c>
      <c r="J10" s="102">
        <v>0</v>
      </c>
      <c r="K10" s="102">
        <f t="shared" si="1"/>
        <v>0</v>
      </c>
    </row>
    <row r="11" spans="1:11" x14ac:dyDescent="0.25">
      <c r="A11" s="88" t="s">
        <v>180</v>
      </c>
      <c r="B11" s="93"/>
      <c r="C11" s="93"/>
      <c r="D11" s="93"/>
      <c r="E11" s="102">
        <v>0</v>
      </c>
      <c r="F11" s="98"/>
      <c r="G11" s="102">
        <v>0</v>
      </c>
      <c r="H11" s="102">
        <v>0</v>
      </c>
      <c r="I11" s="102">
        <v>0</v>
      </c>
      <c r="J11" s="102">
        <v>0</v>
      </c>
      <c r="K11" s="102">
        <f t="shared" si="1"/>
        <v>0</v>
      </c>
    </row>
    <row r="12" spans="1:11" x14ac:dyDescent="0.25">
      <c r="A12" s="89"/>
      <c r="B12" s="94"/>
      <c r="C12" s="94"/>
      <c r="D12" s="94"/>
      <c r="E12" s="103"/>
      <c r="F12" s="99"/>
      <c r="G12" s="103"/>
      <c r="H12" s="103"/>
      <c r="I12" s="103"/>
      <c r="J12" s="103"/>
      <c r="K12" s="103"/>
    </row>
    <row r="13" spans="1:11" x14ac:dyDescent="0.25">
      <c r="A13" s="87" t="s">
        <v>181</v>
      </c>
      <c r="B13" s="92"/>
      <c r="C13" s="92"/>
      <c r="D13" s="92"/>
      <c r="E13" s="77">
        <f t="shared" ref="E13" si="2">+E14+E15+E16+E17</f>
        <v>0</v>
      </c>
      <c r="F13" s="97"/>
      <c r="G13" s="77">
        <f t="shared" ref="G13" si="3">+G14+G15+G16+G17</f>
        <v>0</v>
      </c>
      <c r="H13" s="77">
        <f t="shared" ref="H13" si="4">+H14+H15+H16+H17</f>
        <v>0</v>
      </c>
      <c r="I13" s="77">
        <f t="shared" ref="I13" si="5">+I14+I15+I16+I17</f>
        <v>0</v>
      </c>
      <c r="J13" s="77">
        <f t="shared" ref="J13" si="6">+J14+J15+J16+J17</f>
        <v>0</v>
      </c>
      <c r="K13" s="77">
        <f t="shared" ref="K13" si="7">+K14+K15+K16+K17</f>
        <v>0</v>
      </c>
    </row>
    <row r="14" spans="1:11" x14ac:dyDescent="0.25">
      <c r="A14" s="88" t="s">
        <v>182</v>
      </c>
      <c r="B14" s="94"/>
      <c r="C14" s="94"/>
      <c r="D14" s="94"/>
      <c r="E14" s="102">
        <v>0</v>
      </c>
      <c r="F14" s="98"/>
      <c r="G14" s="102">
        <v>0</v>
      </c>
      <c r="H14" s="102">
        <v>0</v>
      </c>
      <c r="I14" s="102">
        <v>0</v>
      </c>
      <c r="J14" s="102">
        <v>0</v>
      </c>
      <c r="K14" s="102">
        <f t="shared" ref="K14:K17" si="8">+E14-J14</f>
        <v>0</v>
      </c>
    </row>
    <row r="15" spans="1:11" x14ac:dyDescent="0.25">
      <c r="A15" s="88" t="s">
        <v>183</v>
      </c>
      <c r="B15" s="94"/>
      <c r="C15" s="94"/>
      <c r="D15" s="94"/>
      <c r="E15" s="102">
        <v>0</v>
      </c>
      <c r="F15" s="98"/>
      <c r="G15" s="102">
        <v>0</v>
      </c>
      <c r="H15" s="102">
        <v>0</v>
      </c>
      <c r="I15" s="102">
        <v>0</v>
      </c>
      <c r="J15" s="102">
        <v>0</v>
      </c>
      <c r="K15" s="102">
        <f t="shared" si="8"/>
        <v>0</v>
      </c>
    </row>
    <row r="16" spans="1:11" x14ac:dyDescent="0.25">
      <c r="A16" s="88" t="s">
        <v>184</v>
      </c>
      <c r="B16" s="94"/>
      <c r="C16" s="94"/>
      <c r="D16" s="94"/>
      <c r="E16" s="102">
        <v>0</v>
      </c>
      <c r="F16" s="98"/>
      <c r="G16" s="102">
        <v>0</v>
      </c>
      <c r="H16" s="102">
        <v>0</v>
      </c>
      <c r="I16" s="102">
        <v>0</v>
      </c>
      <c r="J16" s="102">
        <v>0</v>
      </c>
      <c r="K16" s="102">
        <f t="shared" si="8"/>
        <v>0</v>
      </c>
    </row>
    <row r="17" spans="1:11" x14ac:dyDescent="0.25">
      <c r="A17" s="88" t="s">
        <v>185</v>
      </c>
      <c r="B17" s="94"/>
      <c r="C17" s="94"/>
      <c r="D17" s="94"/>
      <c r="E17" s="102">
        <v>0</v>
      </c>
      <c r="F17" s="98"/>
      <c r="G17" s="102">
        <v>0</v>
      </c>
      <c r="H17" s="102">
        <v>0</v>
      </c>
      <c r="I17" s="102">
        <v>0</v>
      </c>
      <c r="J17" s="102">
        <v>0</v>
      </c>
      <c r="K17" s="102">
        <f t="shared" si="8"/>
        <v>0</v>
      </c>
    </row>
    <row r="18" spans="1:11" x14ac:dyDescent="0.25">
      <c r="A18" s="89"/>
      <c r="B18" s="94"/>
      <c r="C18" s="94"/>
      <c r="D18" s="94"/>
      <c r="E18" s="103"/>
      <c r="F18" s="99"/>
      <c r="G18" s="103"/>
      <c r="H18" s="103"/>
      <c r="I18" s="103"/>
      <c r="J18" s="103"/>
      <c r="K18" s="103"/>
    </row>
    <row r="19" spans="1:11" ht="30" x14ac:dyDescent="0.25">
      <c r="A19" s="87" t="s">
        <v>186</v>
      </c>
      <c r="B19" s="92"/>
      <c r="C19" s="92"/>
      <c r="D19" s="92"/>
      <c r="E19" s="77">
        <f t="shared" ref="E19:K19" si="9">+E7+E13</f>
        <v>0</v>
      </c>
      <c r="F19" s="97"/>
      <c r="G19" s="77">
        <f t="shared" si="9"/>
        <v>0</v>
      </c>
      <c r="H19" s="77">
        <f t="shared" si="9"/>
        <v>0</v>
      </c>
      <c r="I19" s="77">
        <f t="shared" si="9"/>
        <v>0</v>
      </c>
      <c r="J19" s="77">
        <f t="shared" si="9"/>
        <v>0</v>
      </c>
      <c r="K19" s="77">
        <f t="shared" si="9"/>
        <v>0</v>
      </c>
    </row>
    <row r="20" spans="1:11" ht="15.75" thickBot="1" x14ac:dyDescent="0.3">
      <c r="A20" s="90"/>
      <c r="B20" s="91"/>
      <c r="C20" s="91"/>
      <c r="D20" s="95"/>
      <c r="E20" s="104"/>
      <c r="F20" s="100"/>
      <c r="G20" s="104"/>
      <c r="H20" s="104"/>
      <c r="I20" s="104"/>
      <c r="J20" s="104"/>
      <c r="K20" s="104"/>
    </row>
    <row r="21" spans="1:11" x14ac:dyDescent="0.25"/>
    <row r="22" spans="1:11" hidden="1" x14ac:dyDescent="0.25"/>
  </sheetData>
  <mergeCells count="4">
    <mergeCell ref="A1:K1"/>
    <mergeCell ref="A2:K2"/>
    <mergeCell ref="A3:K3"/>
    <mergeCell ref="A4:K4"/>
  </mergeCells>
  <pageMargins left="0.51181102362204722" right="0.51181102362204722" top="0.74803149606299213" bottom="0.55118110236220474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86"/>
  <sheetViews>
    <sheetView topLeftCell="A73" workbookViewId="0">
      <selection activeCell="E66" sqref="E66"/>
    </sheetView>
  </sheetViews>
  <sheetFormatPr baseColWidth="10" defaultColWidth="0" defaultRowHeight="15" zeroHeight="1" x14ac:dyDescent="0.25"/>
  <cols>
    <col min="1" max="1" width="10.28515625" style="86" customWidth="1"/>
    <col min="2" max="2" width="94.7109375" style="86" customWidth="1"/>
    <col min="3" max="5" width="16.7109375" style="86" customWidth="1"/>
    <col min="6" max="7" width="0" style="86" hidden="1" customWidth="1"/>
    <col min="8" max="16384" width="11.42578125" style="86" hidden="1"/>
  </cols>
  <sheetData>
    <row r="1" spans="1:7" x14ac:dyDescent="0.25">
      <c r="A1" s="244" t="str">
        <f>+'Edo de sit financiera detallado'!A1:G1</f>
        <v>Instituto Estatal de Transparencia, Acceso a la información Pública y Protección de Datos Personales</v>
      </c>
      <c r="B1" s="245"/>
      <c r="C1" s="245"/>
      <c r="D1" s="245"/>
      <c r="E1" s="246"/>
    </row>
    <row r="2" spans="1:7" x14ac:dyDescent="0.25">
      <c r="A2" s="285" t="s">
        <v>187</v>
      </c>
      <c r="B2" s="286"/>
      <c r="C2" s="286"/>
      <c r="D2" s="286"/>
      <c r="E2" s="287"/>
    </row>
    <row r="3" spans="1:7" x14ac:dyDescent="0.25">
      <c r="A3" s="285" t="s">
        <v>568</v>
      </c>
      <c r="B3" s="286"/>
      <c r="C3" s="286"/>
      <c r="D3" s="286"/>
      <c r="E3" s="287"/>
    </row>
    <row r="4" spans="1:7" ht="15.75" thickBot="1" x14ac:dyDescent="0.3">
      <c r="A4" s="288" t="s">
        <v>1</v>
      </c>
      <c r="B4" s="289"/>
      <c r="C4" s="289"/>
      <c r="D4" s="289"/>
      <c r="E4" s="290"/>
    </row>
    <row r="5" spans="1:7" ht="15.75" thickBot="1" x14ac:dyDescent="0.3">
      <c r="A5" s="142"/>
      <c r="B5" s="142"/>
      <c r="C5" s="142"/>
      <c r="D5" s="142"/>
      <c r="E5" s="142"/>
    </row>
    <row r="6" spans="1:7" x14ac:dyDescent="0.25">
      <c r="A6" s="291" t="s">
        <v>4</v>
      </c>
      <c r="B6" s="292"/>
      <c r="C6" s="19" t="s">
        <v>188</v>
      </c>
      <c r="D6" s="264" t="s">
        <v>190</v>
      </c>
      <c r="E6" s="19" t="s">
        <v>191</v>
      </c>
    </row>
    <row r="7" spans="1:7" ht="15.75" thickBot="1" x14ac:dyDescent="0.3">
      <c r="A7" s="293"/>
      <c r="B7" s="294"/>
      <c r="C7" s="20" t="s">
        <v>189</v>
      </c>
      <c r="D7" s="265"/>
      <c r="E7" s="20" t="s">
        <v>192</v>
      </c>
    </row>
    <row r="8" spans="1:7" x14ac:dyDescent="0.25">
      <c r="A8" s="106"/>
      <c r="B8" s="107"/>
      <c r="C8" s="107"/>
      <c r="D8" s="107"/>
      <c r="E8" s="107"/>
    </row>
    <row r="9" spans="1:7" x14ac:dyDescent="0.25">
      <c r="A9" s="106"/>
      <c r="B9" s="108" t="s">
        <v>193</v>
      </c>
      <c r="C9" s="77">
        <f>+C10+C11+C12</f>
        <v>31593536</v>
      </c>
      <c r="D9" s="77">
        <f t="shared" ref="D9:E9" si="0">+D10+D11+D12</f>
        <v>31878872.16</v>
      </c>
      <c r="E9" s="77">
        <f t="shared" si="0"/>
        <v>31878872.16</v>
      </c>
    </row>
    <row r="10" spans="1:7" x14ac:dyDescent="0.25">
      <c r="A10" s="106"/>
      <c r="B10" s="109" t="s">
        <v>194</v>
      </c>
      <c r="C10" s="102">
        <v>31593536</v>
      </c>
      <c r="D10" s="189">
        <v>31878872.16</v>
      </c>
      <c r="E10" s="189">
        <v>31878872.16</v>
      </c>
    </row>
    <row r="11" spans="1:7" x14ac:dyDescent="0.25">
      <c r="A11" s="106"/>
      <c r="B11" s="109" t="s">
        <v>195</v>
      </c>
      <c r="C11" s="102">
        <v>0</v>
      </c>
      <c r="D11" s="102">
        <v>0</v>
      </c>
      <c r="E11" s="102">
        <v>0</v>
      </c>
      <c r="F11" s="203"/>
      <c r="G11" s="203"/>
    </row>
    <row r="12" spans="1:7" x14ac:dyDescent="0.25">
      <c r="A12" s="106"/>
      <c r="B12" s="109" t="s">
        <v>196</v>
      </c>
      <c r="C12" s="102">
        <v>0</v>
      </c>
      <c r="D12" s="102">
        <v>0</v>
      </c>
      <c r="E12" s="102">
        <v>0</v>
      </c>
    </row>
    <row r="13" spans="1:7" x14ac:dyDescent="0.25">
      <c r="A13" s="111"/>
      <c r="B13" s="108"/>
      <c r="C13" s="110"/>
      <c r="D13" s="102"/>
      <c r="E13" s="102"/>
    </row>
    <row r="14" spans="1:7" ht="17.25" x14ac:dyDescent="0.25">
      <c r="A14" s="111"/>
      <c r="B14" s="108" t="s">
        <v>212</v>
      </c>
      <c r="C14" s="77">
        <f>+C15+C16</f>
        <v>31593536</v>
      </c>
      <c r="D14" s="77">
        <f t="shared" ref="D14:E14" si="1">+D15+D16</f>
        <v>31549541.41</v>
      </c>
      <c r="E14" s="77">
        <f t="shared" si="1"/>
        <v>31467200.41</v>
      </c>
    </row>
    <row r="15" spans="1:7" x14ac:dyDescent="0.25">
      <c r="A15" s="106"/>
      <c r="B15" s="109" t="s">
        <v>197</v>
      </c>
      <c r="C15" s="102">
        <v>31593536</v>
      </c>
      <c r="D15" s="189">
        <v>31549541.41</v>
      </c>
      <c r="E15" s="189">
        <v>31467200.41</v>
      </c>
      <c r="F15" s="203"/>
    </row>
    <row r="16" spans="1:7" x14ac:dyDescent="0.25">
      <c r="A16" s="106"/>
      <c r="B16" s="109" t="s">
        <v>198</v>
      </c>
      <c r="C16" s="102">
        <v>0</v>
      </c>
      <c r="D16" s="102">
        <v>0</v>
      </c>
      <c r="E16" s="102">
        <v>0</v>
      </c>
    </row>
    <row r="17" spans="1:6" x14ac:dyDescent="0.25">
      <c r="A17" s="106"/>
      <c r="B17" s="107"/>
      <c r="C17" s="110"/>
      <c r="D17" s="110"/>
      <c r="E17" s="110"/>
    </row>
    <row r="18" spans="1:6" x14ac:dyDescent="0.25">
      <c r="A18" s="106"/>
      <c r="B18" s="108" t="s">
        <v>199</v>
      </c>
      <c r="C18" s="105">
        <f>+C19+C20</f>
        <v>0</v>
      </c>
      <c r="D18" s="77">
        <f>+D19+D20</f>
        <v>1412211.03</v>
      </c>
      <c r="E18" s="77">
        <f>+E19+E20</f>
        <v>1412211.03</v>
      </c>
    </row>
    <row r="19" spans="1:6" x14ac:dyDescent="0.25">
      <c r="A19" s="106"/>
      <c r="B19" s="109" t="s">
        <v>200</v>
      </c>
      <c r="C19" s="127">
        <v>0</v>
      </c>
      <c r="D19" s="189">
        <v>1412211.03</v>
      </c>
      <c r="E19" s="189">
        <v>1412211.03</v>
      </c>
    </row>
    <row r="20" spans="1:6" x14ac:dyDescent="0.25">
      <c r="A20" s="106"/>
      <c r="B20" s="109" t="s">
        <v>201</v>
      </c>
      <c r="C20" s="127">
        <v>0</v>
      </c>
      <c r="D20" s="102">
        <v>0</v>
      </c>
      <c r="E20" s="102">
        <v>0</v>
      </c>
      <c r="F20" s="203"/>
    </row>
    <row r="21" spans="1:6" x14ac:dyDescent="0.25">
      <c r="A21" s="106"/>
      <c r="B21" s="107"/>
      <c r="C21" s="110"/>
      <c r="D21" s="110"/>
      <c r="E21" s="110"/>
    </row>
    <row r="22" spans="1:6" x14ac:dyDescent="0.25">
      <c r="A22" s="106"/>
      <c r="B22" s="108" t="s">
        <v>202</v>
      </c>
      <c r="C22" s="76">
        <f>+C9-C14+C18</f>
        <v>0</v>
      </c>
      <c r="D22" s="76">
        <f t="shared" ref="D22:E22" si="2">+D9-D14+D18</f>
        <v>1741541.78</v>
      </c>
      <c r="E22" s="76">
        <f t="shared" si="2"/>
        <v>1823882.78</v>
      </c>
    </row>
    <row r="23" spans="1:6" x14ac:dyDescent="0.25">
      <c r="A23" s="106"/>
      <c r="B23" s="108"/>
      <c r="C23" s="112"/>
      <c r="D23" s="112"/>
      <c r="E23" s="112"/>
    </row>
    <row r="24" spans="1:6" x14ac:dyDescent="0.25">
      <c r="A24" s="106"/>
      <c r="B24" s="108" t="s">
        <v>203</v>
      </c>
      <c r="C24" s="76">
        <f>+C22-C12</f>
        <v>0</v>
      </c>
      <c r="D24" s="76">
        <f t="shared" ref="D24:E24" si="3">+D22-D12</f>
        <v>1741541.78</v>
      </c>
      <c r="E24" s="76">
        <f t="shared" si="3"/>
        <v>1823882.78</v>
      </c>
    </row>
    <row r="25" spans="1:6" x14ac:dyDescent="0.25">
      <c r="A25" s="106"/>
      <c r="B25" s="108"/>
      <c r="C25" s="112"/>
      <c r="D25" s="112"/>
      <c r="E25" s="112"/>
    </row>
    <row r="26" spans="1:6" x14ac:dyDescent="0.25">
      <c r="A26" s="106"/>
      <c r="B26" s="108" t="s">
        <v>204</v>
      </c>
      <c r="C26" s="77">
        <f>+C24-C18</f>
        <v>0</v>
      </c>
      <c r="D26" s="77">
        <f t="shared" ref="D26:E26" si="4">+D24-D18</f>
        <v>329330.75</v>
      </c>
      <c r="E26" s="77">
        <f t="shared" si="4"/>
        <v>411671.75</v>
      </c>
    </row>
    <row r="27" spans="1:6" ht="15.75" thickBot="1" x14ac:dyDescent="0.3">
      <c r="A27" s="113"/>
      <c r="B27" s="114"/>
      <c r="C27" s="115"/>
      <c r="D27" s="115"/>
      <c r="E27" s="115"/>
    </row>
    <row r="28" spans="1:6" ht="15.75" thickBot="1" x14ac:dyDescent="0.3">
      <c r="A28" s="295"/>
      <c r="B28" s="295"/>
      <c r="C28" s="295"/>
      <c r="D28" s="295"/>
      <c r="E28" s="295"/>
    </row>
    <row r="29" spans="1:6" ht="15.75" thickBot="1" x14ac:dyDescent="0.3">
      <c r="A29" s="283" t="s">
        <v>205</v>
      </c>
      <c r="B29" s="284"/>
      <c r="C29" s="32" t="s">
        <v>206</v>
      </c>
      <c r="D29" s="32" t="s">
        <v>190</v>
      </c>
      <c r="E29" s="32" t="s">
        <v>207</v>
      </c>
    </row>
    <row r="30" spans="1:6" x14ac:dyDescent="0.25">
      <c r="A30" s="106"/>
      <c r="B30" s="107"/>
      <c r="C30" s="107"/>
      <c r="D30" s="107"/>
      <c r="E30" s="107"/>
    </row>
    <row r="31" spans="1:6" x14ac:dyDescent="0.25">
      <c r="A31" s="296"/>
      <c r="B31" s="108" t="s">
        <v>208</v>
      </c>
      <c r="C31" s="76">
        <f>+C32+C33</f>
        <v>0</v>
      </c>
      <c r="D31" s="76">
        <f t="shared" ref="D31:E31" si="5">+D32+D33</f>
        <v>0</v>
      </c>
      <c r="E31" s="76">
        <f t="shared" si="5"/>
        <v>0</v>
      </c>
    </row>
    <row r="32" spans="1:6" x14ac:dyDescent="0.25">
      <c r="A32" s="296"/>
      <c r="B32" s="109" t="s">
        <v>209</v>
      </c>
      <c r="C32" s="130">
        <v>0</v>
      </c>
      <c r="D32" s="130">
        <v>0</v>
      </c>
      <c r="E32" s="130">
        <v>0</v>
      </c>
    </row>
    <row r="33" spans="1:5" x14ac:dyDescent="0.25">
      <c r="A33" s="296"/>
      <c r="B33" s="109" t="s">
        <v>210</v>
      </c>
      <c r="C33" s="130">
        <v>0</v>
      </c>
      <c r="D33" s="130">
        <v>0</v>
      </c>
      <c r="E33" s="130">
        <v>0</v>
      </c>
    </row>
    <row r="34" spans="1:5" x14ac:dyDescent="0.25">
      <c r="A34" s="111"/>
      <c r="B34" s="108"/>
      <c r="C34" s="107"/>
      <c r="D34" s="107"/>
      <c r="E34" s="107"/>
    </row>
    <row r="35" spans="1:5" x14ac:dyDescent="0.25">
      <c r="A35" s="111"/>
      <c r="B35" s="108" t="s">
        <v>211</v>
      </c>
      <c r="C35" s="77">
        <f>+C26+C31</f>
        <v>0</v>
      </c>
      <c r="D35" s="77">
        <f t="shared" ref="D35:E35" si="6">+D26+D31</f>
        <v>329330.75</v>
      </c>
      <c r="E35" s="77">
        <f t="shared" si="6"/>
        <v>411671.75</v>
      </c>
    </row>
    <row r="36" spans="1:5" ht="15.75" thickBot="1" x14ac:dyDescent="0.3">
      <c r="A36" s="116"/>
      <c r="B36" s="114"/>
      <c r="C36" s="114"/>
      <c r="D36" s="114"/>
      <c r="E36" s="114"/>
    </row>
    <row r="37" spans="1:5" ht="15.75" thickBot="1" x14ac:dyDescent="0.3"/>
    <row r="38" spans="1:5" x14ac:dyDescent="0.25">
      <c r="A38" s="291" t="s">
        <v>205</v>
      </c>
      <c r="B38" s="292"/>
      <c r="C38" s="264" t="s">
        <v>221</v>
      </c>
      <c r="D38" s="277" t="s">
        <v>190</v>
      </c>
      <c r="E38" s="33" t="s">
        <v>191</v>
      </c>
    </row>
    <row r="39" spans="1:5" ht="15.75" thickBot="1" x14ac:dyDescent="0.3">
      <c r="A39" s="293"/>
      <c r="B39" s="294"/>
      <c r="C39" s="265"/>
      <c r="D39" s="279"/>
      <c r="E39" s="34" t="s">
        <v>207</v>
      </c>
    </row>
    <row r="40" spans="1:5" x14ac:dyDescent="0.25">
      <c r="A40" s="117"/>
      <c r="B40" s="118"/>
      <c r="C40" s="118"/>
      <c r="D40" s="118"/>
      <c r="E40" s="118"/>
    </row>
    <row r="41" spans="1:5" x14ac:dyDescent="0.25">
      <c r="A41" s="119"/>
      <c r="B41" s="120" t="s">
        <v>214</v>
      </c>
      <c r="C41" s="135">
        <f>+C42+C43</f>
        <v>0</v>
      </c>
      <c r="D41" s="135">
        <f t="shared" ref="D41:E41" si="7">+D42+D43</f>
        <v>0</v>
      </c>
      <c r="E41" s="135">
        <f t="shared" si="7"/>
        <v>0</v>
      </c>
    </row>
    <row r="42" spans="1:5" x14ac:dyDescent="0.25">
      <c r="A42" s="297"/>
      <c r="B42" s="121" t="s">
        <v>215</v>
      </c>
      <c r="C42" s="134">
        <v>0</v>
      </c>
      <c r="D42" s="134">
        <v>0</v>
      </c>
      <c r="E42" s="134">
        <v>0</v>
      </c>
    </row>
    <row r="43" spans="1:5" x14ac:dyDescent="0.25">
      <c r="A43" s="297"/>
      <c r="B43" s="121" t="s">
        <v>216</v>
      </c>
      <c r="C43" s="134">
        <v>0</v>
      </c>
      <c r="D43" s="134">
        <v>0</v>
      </c>
      <c r="E43" s="134">
        <v>0</v>
      </c>
    </row>
    <row r="44" spans="1:5" x14ac:dyDescent="0.25">
      <c r="A44" s="298"/>
      <c r="B44" s="120" t="s">
        <v>217</v>
      </c>
      <c r="C44" s="135">
        <f>+C45+C46</f>
        <v>0</v>
      </c>
      <c r="D44" s="135">
        <f t="shared" ref="D44" si="8">+D45+D46</f>
        <v>0</v>
      </c>
      <c r="E44" s="135">
        <f t="shared" ref="E44" si="9">+E45+E46</f>
        <v>0</v>
      </c>
    </row>
    <row r="45" spans="1:5" x14ac:dyDescent="0.25">
      <c r="A45" s="298"/>
      <c r="B45" s="121" t="s">
        <v>218</v>
      </c>
      <c r="C45" s="134">
        <v>0</v>
      </c>
      <c r="D45" s="134">
        <v>0</v>
      </c>
      <c r="E45" s="134">
        <v>0</v>
      </c>
    </row>
    <row r="46" spans="1:5" x14ac:dyDescent="0.25">
      <c r="A46" s="298"/>
      <c r="B46" s="121" t="s">
        <v>219</v>
      </c>
      <c r="C46" s="134">
        <v>0</v>
      </c>
      <c r="D46" s="134">
        <v>0</v>
      </c>
      <c r="E46" s="134">
        <v>0</v>
      </c>
    </row>
    <row r="47" spans="1:5" x14ac:dyDescent="0.25">
      <c r="A47" s="119"/>
      <c r="B47" s="120"/>
      <c r="C47" s="118"/>
      <c r="D47" s="118"/>
      <c r="E47" s="118"/>
    </row>
    <row r="48" spans="1:5" x14ac:dyDescent="0.25">
      <c r="A48" s="298"/>
      <c r="B48" s="120" t="s">
        <v>220</v>
      </c>
      <c r="C48" s="136">
        <f>+C41-C44</f>
        <v>0</v>
      </c>
      <c r="D48" s="136">
        <f t="shared" ref="D48:E48" si="10">+D41-D44</f>
        <v>0</v>
      </c>
      <c r="E48" s="136">
        <f t="shared" si="10"/>
        <v>0</v>
      </c>
    </row>
    <row r="49" spans="1:5" ht="15.75" thickBot="1" x14ac:dyDescent="0.3">
      <c r="A49" s="299"/>
      <c r="B49" s="132"/>
      <c r="C49" s="131"/>
      <c r="D49" s="131"/>
      <c r="E49" s="131"/>
    </row>
    <row r="50" spans="1:5" ht="15.75" thickBot="1" x14ac:dyDescent="0.3"/>
    <row r="51" spans="1:5" x14ac:dyDescent="0.25">
      <c r="A51" s="291" t="s">
        <v>205</v>
      </c>
      <c r="B51" s="292"/>
      <c r="C51" s="33" t="s">
        <v>188</v>
      </c>
      <c r="D51" s="277" t="s">
        <v>190</v>
      </c>
      <c r="E51" s="33" t="s">
        <v>191</v>
      </c>
    </row>
    <row r="52" spans="1:5" ht="15.75" thickBot="1" x14ac:dyDescent="0.3">
      <c r="A52" s="293"/>
      <c r="B52" s="294"/>
      <c r="C52" s="34" t="s">
        <v>206</v>
      </c>
      <c r="D52" s="279"/>
      <c r="E52" s="34" t="s">
        <v>207</v>
      </c>
    </row>
    <row r="53" spans="1:5" x14ac:dyDescent="0.25">
      <c r="A53" s="300"/>
      <c r="B53" s="301"/>
      <c r="C53" s="133"/>
      <c r="D53" s="133"/>
      <c r="E53" s="133"/>
    </row>
    <row r="54" spans="1:5" x14ac:dyDescent="0.25">
      <c r="A54" s="297"/>
      <c r="B54" s="302" t="s">
        <v>222</v>
      </c>
      <c r="C54" s="134">
        <f>+C10</f>
        <v>31593536</v>
      </c>
      <c r="D54" s="134">
        <f t="shared" ref="D54:E54" si="11">+D10</f>
        <v>31878872.16</v>
      </c>
      <c r="E54" s="134">
        <f t="shared" si="11"/>
        <v>31878872.16</v>
      </c>
    </row>
    <row r="55" spans="1:5" x14ac:dyDescent="0.25">
      <c r="A55" s="297"/>
      <c r="B55" s="302"/>
      <c r="C55" s="139"/>
      <c r="D55" s="139"/>
      <c r="E55" s="139"/>
    </row>
    <row r="56" spans="1:5" x14ac:dyDescent="0.25">
      <c r="A56" s="297"/>
      <c r="B56" s="122" t="s">
        <v>223</v>
      </c>
      <c r="C56" s="136">
        <f>IF(C57=0,0,C57-C58)</f>
        <v>0</v>
      </c>
      <c r="D56" s="136">
        <f t="shared" ref="D56:E56" si="12">IF(D57=0,0,D57-D58)</f>
        <v>0</v>
      </c>
      <c r="E56" s="136">
        <f t="shared" si="12"/>
        <v>0</v>
      </c>
    </row>
    <row r="57" spans="1:5" x14ac:dyDescent="0.25">
      <c r="A57" s="297"/>
      <c r="B57" s="121" t="s">
        <v>215</v>
      </c>
      <c r="C57" s="134">
        <f>+C42</f>
        <v>0</v>
      </c>
      <c r="D57" s="134">
        <f t="shared" ref="D57:E57" si="13">+D42</f>
        <v>0</v>
      </c>
      <c r="E57" s="134">
        <f t="shared" si="13"/>
        <v>0</v>
      </c>
    </row>
    <row r="58" spans="1:5" x14ac:dyDescent="0.25">
      <c r="A58" s="297"/>
      <c r="B58" s="121" t="s">
        <v>218</v>
      </c>
      <c r="C58" s="134">
        <f>+C45</f>
        <v>0</v>
      </c>
      <c r="D58" s="134">
        <f t="shared" ref="D58:E58" si="14">+D45</f>
        <v>0</v>
      </c>
      <c r="E58" s="134">
        <f t="shared" si="14"/>
        <v>0</v>
      </c>
    </row>
    <row r="59" spans="1:5" x14ac:dyDescent="0.25">
      <c r="A59" s="297"/>
      <c r="B59" s="123"/>
      <c r="C59" s="134"/>
      <c r="D59" s="134"/>
      <c r="E59" s="134"/>
    </row>
    <row r="60" spans="1:5" x14ac:dyDescent="0.25">
      <c r="A60" s="117"/>
      <c r="B60" s="123" t="s">
        <v>197</v>
      </c>
      <c r="C60" s="133">
        <f>+C15</f>
        <v>31593536</v>
      </c>
      <c r="D60" s="133">
        <f t="shared" ref="D60:E60" si="15">+D15</f>
        <v>31549541.41</v>
      </c>
      <c r="E60" s="133">
        <f t="shared" si="15"/>
        <v>31467200.41</v>
      </c>
    </row>
    <row r="61" spans="1:5" x14ac:dyDescent="0.25">
      <c r="A61" s="117"/>
      <c r="B61" s="123"/>
      <c r="C61" s="133"/>
      <c r="D61" s="133"/>
      <c r="E61" s="133"/>
    </row>
    <row r="62" spans="1:5" x14ac:dyDescent="0.25">
      <c r="A62" s="117"/>
      <c r="B62" s="123" t="s">
        <v>200</v>
      </c>
      <c r="C62" s="137">
        <f>+C18</f>
        <v>0</v>
      </c>
      <c r="D62" s="133">
        <f t="shared" ref="D62:E62" si="16">+D18</f>
        <v>1412211.03</v>
      </c>
      <c r="E62" s="133">
        <f t="shared" si="16"/>
        <v>1412211.03</v>
      </c>
    </row>
    <row r="63" spans="1:5" x14ac:dyDescent="0.25">
      <c r="A63" s="117"/>
      <c r="B63" s="123"/>
      <c r="C63" s="133"/>
      <c r="D63" s="133"/>
      <c r="E63" s="133"/>
    </row>
    <row r="64" spans="1:5" x14ac:dyDescent="0.25">
      <c r="A64" s="119"/>
      <c r="B64" s="124" t="s">
        <v>224</v>
      </c>
      <c r="C64" s="136">
        <f>+C54+C56-C60+C62</f>
        <v>0</v>
      </c>
      <c r="D64" s="136">
        <f t="shared" ref="D64:E64" si="17">+D54+D56-D60+D62</f>
        <v>1741541.78</v>
      </c>
      <c r="E64" s="136">
        <f t="shared" si="17"/>
        <v>1823882.78</v>
      </c>
    </row>
    <row r="65" spans="1:5" x14ac:dyDescent="0.25">
      <c r="A65" s="119"/>
      <c r="B65" s="124"/>
      <c r="C65" s="140"/>
      <c r="D65" s="140"/>
      <c r="E65" s="140"/>
    </row>
    <row r="66" spans="1:5" x14ac:dyDescent="0.25">
      <c r="A66" s="119"/>
      <c r="B66" s="124" t="s">
        <v>225</v>
      </c>
      <c r="C66" s="136">
        <f>+C64-C56</f>
        <v>0</v>
      </c>
      <c r="D66" s="136">
        <f t="shared" ref="D66:E66" si="18">+D64-D56</f>
        <v>1741541.78</v>
      </c>
      <c r="E66" s="136">
        <f t="shared" si="18"/>
        <v>1823882.78</v>
      </c>
    </row>
    <row r="67" spans="1:5" ht="15.75" thickBot="1" x14ac:dyDescent="0.3">
      <c r="A67" s="126"/>
      <c r="B67" s="125"/>
      <c r="C67" s="141"/>
      <c r="D67" s="141"/>
      <c r="E67" s="141"/>
    </row>
    <row r="68" spans="1:5" ht="15.75" thickBot="1" x14ac:dyDescent="0.3"/>
    <row r="69" spans="1:5" x14ac:dyDescent="0.25">
      <c r="A69" s="291" t="s">
        <v>205</v>
      </c>
      <c r="B69" s="292"/>
      <c r="C69" s="264" t="s">
        <v>213</v>
      </c>
      <c r="D69" s="264" t="s">
        <v>190</v>
      </c>
      <c r="E69" s="26" t="s">
        <v>191</v>
      </c>
    </row>
    <row r="70" spans="1:5" ht="15.75" thickBot="1" x14ac:dyDescent="0.3">
      <c r="A70" s="293"/>
      <c r="B70" s="294"/>
      <c r="C70" s="265"/>
      <c r="D70" s="265"/>
      <c r="E70" s="20" t="s">
        <v>207</v>
      </c>
    </row>
    <row r="71" spans="1:5" x14ac:dyDescent="0.25">
      <c r="A71" s="300"/>
      <c r="B71" s="301"/>
      <c r="C71" s="133"/>
      <c r="D71" s="133"/>
      <c r="E71" s="133"/>
    </row>
    <row r="72" spans="1:5" x14ac:dyDescent="0.25">
      <c r="A72" s="297"/>
      <c r="B72" s="118" t="s">
        <v>195</v>
      </c>
      <c r="C72" s="134">
        <f>+C11</f>
        <v>0</v>
      </c>
      <c r="D72" s="134">
        <f t="shared" ref="D72:E72" si="19">+D11</f>
        <v>0</v>
      </c>
      <c r="E72" s="134">
        <f t="shared" si="19"/>
        <v>0</v>
      </c>
    </row>
    <row r="73" spans="1:5" x14ac:dyDescent="0.25">
      <c r="A73" s="297"/>
      <c r="B73" s="118"/>
      <c r="C73" s="134"/>
      <c r="D73" s="134"/>
      <c r="E73" s="134"/>
    </row>
    <row r="74" spans="1:5" x14ac:dyDescent="0.25">
      <c r="A74" s="297"/>
      <c r="B74" s="123" t="s">
        <v>226</v>
      </c>
      <c r="C74" s="134">
        <f>IF(C75=0,0,C75-C76)</f>
        <v>0</v>
      </c>
      <c r="D74" s="134">
        <f t="shared" ref="D74:E74" si="20">IF(D75=0,0,D75-D76)</f>
        <v>0</v>
      </c>
      <c r="E74" s="134">
        <f t="shared" si="20"/>
        <v>0</v>
      </c>
    </row>
    <row r="75" spans="1:5" x14ac:dyDescent="0.25">
      <c r="A75" s="297"/>
      <c r="B75" s="121" t="s">
        <v>216</v>
      </c>
      <c r="C75" s="134">
        <f>+C43</f>
        <v>0</v>
      </c>
      <c r="D75" s="134">
        <f t="shared" ref="D75:E75" si="21">+D43</f>
        <v>0</v>
      </c>
      <c r="E75" s="134">
        <f t="shared" si="21"/>
        <v>0</v>
      </c>
    </row>
    <row r="76" spans="1:5" x14ac:dyDescent="0.25">
      <c r="A76" s="297"/>
      <c r="B76" s="121" t="s">
        <v>219</v>
      </c>
      <c r="C76" s="134">
        <f>+C46</f>
        <v>0</v>
      </c>
      <c r="D76" s="134">
        <f t="shared" ref="D76:E76" si="22">+D46</f>
        <v>0</v>
      </c>
      <c r="E76" s="134">
        <f t="shared" si="22"/>
        <v>0</v>
      </c>
    </row>
    <row r="77" spans="1:5" x14ac:dyDescent="0.25">
      <c r="A77" s="297"/>
      <c r="B77" s="123"/>
      <c r="C77" s="134"/>
      <c r="D77" s="134"/>
      <c r="E77" s="134"/>
    </row>
    <row r="78" spans="1:5" x14ac:dyDescent="0.25">
      <c r="A78" s="117"/>
      <c r="B78" s="123" t="s">
        <v>227</v>
      </c>
      <c r="C78" s="133">
        <f>+C16</f>
        <v>0</v>
      </c>
      <c r="D78" s="133">
        <f t="shared" ref="D78:E78" si="23">+D16</f>
        <v>0</v>
      </c>
      <c r="E78" s="133">
        <f t="shared" si="23"/>
        <v>0</v>
      </c>
    </row>
    <row r="79" spans="1:5" x14ac:dyDescent="0.25">
      <c r="A79" s="117"/>
      <c r="B79" s="123"/>
      <c r="C79" s="133"/>
      <c r="D79" s="133"/>
      <c r="E79" s="133"/>
    </row>
    <row r="80" spans="1:5" x14ac:dyDescent="0.25">
      <c r="A80" s="117"/>
      <c r="B80" s="123" t="s">
        <v>201</v>
      </c>
      <c r="C80" s="137">
        <f>+C20</f>
        <v>0</v>
      </c>
      <c r="D80" s="133">
        <f t="shared" ref="D80:E80" si="24">+D20</f>
        <v>0</v>
      </c>
      <c r="E80" s="133">
        <f t="shared" si="24"/>
        <v>0</v>
      </c>
    </row>
    <row r="81" spans="1:5" x14ac:dyDescent="0.25">
      <c r="A81" s="117"/>
      <c r="B81" s="123"/>
      <c r="C81" s="133"/>
      <c r="D81" s="133"/>
      <c r="E81" s="133"/>
    </row>
    <row r="82" spans="1:5" x14ac:dyDescent="0.25">
      <c r="A82" s="119"/>
      <c r="B82" s="124" t="s">
        <v>228</v>
      </c>
      <c r="C82" s="136">
        <f>+C72+C74-C78+C80</f>
        <v>0</v>
      </c>
      <c r="D82" s="136">
        <f t="shared" ref="D82:E82" si="25">+D72+D74-D78+D80</f>
        <v>0</v>
      </c>
      <c r="E82" s="136">
        <f t="shared" si="25"/>
        <v>0</v>
      </c>
    </row>
    <row r="83" spans="1:5" x14ac:dyDescent="0.25">
      <c r="A83" s="119"/>
      <c r="B83" s="124"/>
      <c r="C83" s="136"/>
      <c r="D83" s="136"/>
      <c r="E83" s="136"/>
    </row>
    <row r="84" spans="1:5" x14ac:dyDescent="0.25">
      <c r="A84" s="119"/>
      <c r="B84" s="124" t="s">
        <v>229</v>
      </c>
      <c r="C84" s="136">
        <f>+C82-C74</f>
        <v>0</v>
      </c>
      <c r="D84" s="136">
        <f t="shared" ref="D84:E84" si="26">+D82-D74</f>
        <v>0</v>
      </c>
      <c r="E84" s="136">
        <f t="shared" si="26"/>
        <v>0</v>
      </c>
    </row>
    <row r="85" spans="1:5" ht="15.75" thickBot="1" x14ac:dyDescent="0.3">
      <c r="A85" s="126"/>
      <c r="B85" s="125"/>
      <c r="C85" s="143"/>
      <c r="D85" s="143"/>
      <c r="E85" s="143"/>
    </row>
    <row r="86" spans="1:5" x14ac:dyDescent="0.25"/>
  </sheetData>
  <mergeCells count="27">
    <mergeCell ref="D69:D70"/>
    <mergeCell ref="A71:B71"/>
    <mergeCell ref="A72:A73"/>
    <mergeCell ref="A74:A77"/>
    <mergeCell ref="A54:A55"/>
    <mergeCell ref="B54:B55"/>
    <mergeCell ref="A56:A59"/>
    <mergeCell ref="A69:B70"/>
    <mergeCell ref="C69:C70"/>
    <mergeCell ref="A44:A46"/>
    <mergeCell ref="A48:A49"/>
    <mergeCell ref="A51:B52"/>
    <mergeCell ref="D51:D52"/>
    <mergeCell ref="A53:B53"/>
    <mergeCell ref="A31:A33"/>
    <mergeCell ref="A38:B39"/>
    <mergeCell ref="C38:C39"/>
    <mergeCell ref="D38:D39"/>
    <mergeCell ref="A42:A43"/>
    <mergeCell ref="A29:B29"/>
    <mergeCell ref="A1:E1"/>
    <mergeCell ref="A2:E2"/>
    <mergeCell ref="A3:E3"/>
    <mergeCell ref="A4:E4"/>
    <mergeCell ref="A6:B7"/>
    <mergeCell ref="D6:D7"/>
    <mergeCell ref="A28:E28"/>
  </mergeCells>
  <pageMargins left="0.70866141732283472" right="0.70866141732283472" top="0.74803149606299213" bottom="0.74803149606299213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1"/>
  <sheetViews>
    <sheetView topLeftCell="A25" workbookViewId="0">
      <selection activeCell="G43" sqref="G43"/>
    </sheetView>
  </sheetViews>
  <sheetFormatPr baseColWidth="10" defaultColWidth="0" defaultRowHeight="15" zeroHeight="1" x14ac:dyDescent="0.25"/>
  <cols>
    <col min="1" max="1" width="65.140625" style="86" customWidth="1"/>
    <col min="2" max="7" width="17.7109375" style="86" customWidth="1"/>
    <col min="8" max="8" width="0" style="86" hidden="1" customWidth="1"/>
    <col min="9" max="16384" width="11.42578125" style="86" hidden="1"/>
  </cols>
  <sheetData>
    <row r="1" spans="1:8" x14ac:dyDescent="0.25">
      <c r="A1" s="244" t="str">
        <f>+'Edo de sit financiera detallado'!A1:G1</f>
        <v>Instituto Estatal de Transparencia, Acceso a la información Pública y Protección de Datos Personales</v>
      </c>
      <c r="B1" s="245"/>
      <c r="C1" s="245"/>
      <c r="D1" s="245"/>
      <c r="E1" s="245"/>
      <c r="F1" s="245"/>
      <c r="G1" s="246"/>
    </row>
    <row r="2" spans="1:8" x14ac:dyDescent="0.25">
      <c r="A2" s="285" t="s">
        <v>230</v>
      </c>
      <c r="B2" s="286"/>
      <c r="C2" s="286"/>
      <c r="D2" s="286"/>
      <c r="E2" s="286"/>
      <c r="F2" s="286"/>
      <c r="G2" s="287"/>
    </row>
    <row r="3" spans="1:8" x14ac:dyDescent="0.25">
      <c r="A3" s="303" t="s">
        <v>570</v>
      </c>
      <c r="B3" s="304"/>
      <c r="C3" s="304"/>
      <c r="D3" s="304"/>
      <c r="E3" s="304"/>
      <c r="F3" s="304"/>
      <c r="G3" s="305"/>
    </row>
    <row r="4" spans="1:8" ht="15.75" thickBot="1" x14ac:dyDescent="0.3">
      <c r="A4" s="288" t="s">
        <v>1</v>
      </c>
      <c r="B4" s="289"/>
      <c r="C4" s="289"/>
      <c r="D4" s="289"/>
      <c r="E4" s="289"/>
      <c r="F4" s="289"/>
      <c r="G4" s="290"/>
    </row>
    <row r="5" spans="1:8" ht="15.75" thickBot="1" x14ac:dyDescent="0.3">
      <c r="A5" s="2"/>
      <c r="B5" s="280" t="s">
        <v>231</v>
      </c>
      <c r="C5" s="281"/>
      <c r="D5" s="281"/>
      <c r="E5" s="281"/>
      <c r="F5" s="282"/>
      <c r="G5" s="277" t="s">
        <v>232</v>
      </c>
    </row>
    <row r="6" spans="1:8" x14ac:dyDescent="0.25">
      <c r="A6" s="29" t="s">
        <v>205</v>
      </c>
      <c r="B6" s="277" t="s">
        <v>234</v>
      </c>
      <c r="C6" s="264" t="s">
        <v>235</v>
      </c>
      <c r="D6" s="277" t="s">
        <v>236</v>
      </c>
      <c r="E6" s="277" t="s">
        <v>190</v>
      </c>
      <c r="F6" s="277" t="s">
        <v>237</v>
      </c>
      <c r="G6" s="278"/>
    </row>
    <row r="7" spans="1:8" ht="15.75" thickBot="1" x14ac:dyDescent="0.3">
      <c r="A7" s="30" t="s">
        <v>233</v>
      </c>
      <c r="B7" s="279"/>
      <c r="C7" s="265"/>
      <c r="D7" s="279"/>
      <c r="E7" s="279"/>
      <c r="F7" s="279"/>
      <c r="G7" s="279"/>
    </row>
    <row r="8" spans="1:8" x14ac:dyDescent="0.25">
      <c r="A8" s="150"/>
      <c r="B8" s="151"/>
      <c r="C8" s="152"/>
      <c r="D8" s="152"/>
      <c r="E8" s="152"/>
      <c r="F8" s="152"/>
      <c r="G8" s="152"/>
    </row>
    <row r="9" spans="1:8" x14ac:dyDescent="0.25">
      <c r="A9" s="153" t="s">
        <v>238</v>
      </c>
      <c r="B9" s="134"/>
      <c r="C9" s="133"/>
      <c r="D9" s="133"/>
      <c r="E9" s="133"/>
      <c r="F9" s="133"/>
      <c r="G9" s="133"/>
    </row>
    <row r="10" spans="1:8" x14ac:dyDescent="0.25">
      <c r="A10" s="154" t="s">
        <v>239</v>
      </c>
      <c r="B10" s="134">
        <v>0</v>
      </c>
      <c r="C10" s="133">
        <v>0</v>
      </c>
      <c r="D10" s="133">
        <f>+B10+C10</f>
        <v>0</v>
      </c>
      <c r="E10" s="133">
        <v>0</v>
      </c>
      <c r="F10" s="133">
        <v>0</v>
      </c>
      <c r="G10" s="133">
        <f>+F10-B10</f>
        <v>0</v>
      </c>
    </row>
    <row r="11" spans="1:8" x14ac:dyDescent="0.25">
      <c r="A11" s="154" t="s">
        <v>240</v>
      </c>
      <c r="B11" s="134">
        <v>0</v>
      </c>
      <c r="C11" s="133">
        <v>0</v>
      </c>
      <c r="D11" s="133">
        <f t="shared" ref="D11:D16" si="0">+B11+C11</f>
        <v>0</v>
      </c>
      <c r="E11" s="133">
        <v>0</v>
      </c>
      <c r="F11" s="133">
        <v>0</v>
      </c>
      <c r="G11" s="133">
        <f t="shared" ref="G11:G41" si="1">+F11-B11</f>
        <v>0</v>
      </c>
    </row>
    <row r="12" spans="1:8" x14ac:dyDescent="0.25">
      <c r="A12" s="154" t="s">
        <v>241</v>
      </c>
      <c r="B12" s="134">
        <v>0</v>
      </c>
      <c r="C12" s="133">
        <v>0</v>
      </c>
      <c r="D12" s="133">
        <f t="shared" si="0"/>
        <v>0</v>
      </c>
      <c r="E12" s="133">
        <v>0</v>
      </c>
      <c r="F12" s="133">
        <v>0</v>
      </c>
      <c r="G12" s="133">
        <f t="shared" si="1"/>
        <v>0</v>
      </c>
    </row>
    <row r="13" spans="1:8" x14ac:dyDescent="0.25">
      <c r="A13" s="154" t="s">
        <v>242</v>
      </c>
      <c r="B13" s="134">
        <v>0</v>
      </c>
      <c r="C13" s="133">
        <v>0</v>
      </c>
      <c r="D13" s="133">
        <f t="shared" si="0"/>
        <v>0</v>
      </c>
      <c r="E13" s="133">
        <v>0</v>
      </c>
      <c r="F13" s="133">
        <v>0</v>
      </c>
      <c r="G13" s="133">
        <f t="shared" si="1"/>
        <v>0</v>
      </c>
    </row>
    <row r="14" spans="1:8" x14ac:dyDescent="0.25">
      <c r="A14" s="154" t="s">
        <v>243</v>
      </c>
      <c r="B14" s="134">
        <v>0</v>
      </c>
      <c r="C14" s="133">
        <v>0</v>
      </c>
      <c r="D14" s="133">
        <f t="shared" si="0"/>
        <v>0</v>
      </c>
      <c r="E14" s="133">
        <v>0</v>
      </c>
      <c r="F14" s="133">
        <v>0</v>
      </c>
      <c r="G14" s="133">
        <f t="shared" si="1"/>
        <v>0</v>
      </c>
    </row>
    <row r="15" spans="1:8" x14ac:dyDescent="0.25">
      <c r="A15" s="154" t="s">
        <v>244</v>
      </c>
      <c r="B15" s="134">
        <v>0</v>
      </c>
      <c r="C15" s="133">
        <v>0</v>
      </c>
      <c r="D15" s="133">
        <f t="shared" si="0"/>
        <v>0</v>
      </c>
      <c r="E15" s="133">
        <v>0</v>
      </c>
      <c r="F15" s="133">
        <v>0</v>
      </c>
      <c r="G15" s="133">
        <f t="shared" si="1"/>
        <v>0</v>
      </c>
    </row>
    <row r="16" spans="1:8" x14ac:dyDescent="0.25">
      <c r="A16" s="154" t="s">
        <v>245</v>
      </c>
      <c r="B16" s="173">
        <v>0</v>
      </c>
      <c r="C16" s="172">
        <v>285336.15999999997</v>
      </c>
      <c r="D16" s="172">
        <f t="shared" si="0"/>
        <v>285336.15999999997</v>
      </c>
      <c r="E16" s="172">
        <v>285336.15999999997</v>
      </c>
      <c r="F16" s="172">
        <v>285336.15999999997</v>
      </c>
      <c r="G16" s="172">
        <f t="shared" si="1"/>
        <v>285336.15999999997</v>
      </c>
      <c r="H16" s="203"/>
    </row>
    <row r="17" spans="1:8" x14ac:dyDescent="0.25">
      <c r="A17" s="154" t="s">
        <v>246</v>
      </c>
      <c r="B17" s="136">
        <f>+B19+B20+B21+B22+B23+B24+B25+B26+B27+B28+B29</f>
        <v>0</v>
      </c>
      <c r="C17" s="136">
        <f t="shared" ref="C17:G17" si="2">+C19+C20+C21+C22+C23+C24+C25+C26+C27+C28+C29</f>
        <v>0</v>
      </c>
      <c r="D17" s="136">
        <f t="shared" si="2"/>
        <v>0</v>
      </c>
      <c r="E17" s="136">
        <f t="shared" si="2"/>
        <v>0</v>
      </c>
      <c r="F17" s="136">
        <f t="shared" si="2"/>
        <v>0</v>
      </c>
      <c r="G17" s="136">
        <f t="shared" si="2"/>
        <v>0</v>
      </c>
      <c r="H17" s="203"/>
    </row>
    <row r="18" spans="1:8" x14ac:dyDescent="0.25">
      <c r="A18" s="154" t="s">
        <v>247</v>
      </c>
      <c r="B18" s="134">
        <v>0</v>
      </c>
      <c r="C18" s="134">
        <v>0</v>
      </c>
      <c r="D18" s="133">
        <f t="shared" ref="D18:D36" si="3">+B18+C18</f>
        <v>0</v>
      </c>
      <c r="E18" s="134">
        <v>0</v>
      </c>
      <c r="F18" s="134">
        <v>0</v>
      </c>
      <c r="G18" s="133">
        <f t="shared" si="1"/>
        <v>0</v>
      </c>
      <c r="H18" s="203"/>
    </row>
    <row r="19" spans="1:8" x14ac:dyDescent="0.25">
      <c r="A19" s="155" t="s">
        <v>248</v>
      </c>
      <c r="B19" s="134">
        <v>0</v>
      </c>
      <c r="C19" s="134">
        <v>0</v>
      </c>
      <c r="D19" s="133">
        <f t="shared" si="3"/>
        <v>0</v>
      </c>
      <c r="E19" s="134">
        <v>0</v>
      </c>
      <c r="F19" s="134">
        <v>0</v>
      </c>
      <c r="G19" s="133">
        <f t="shared" si="1"/>
        <v>0</v>
      </c>
    </row>
    <row r="20" spans="1:8" x14ac:dyDescent="0.25">
      <c r="A20" s="155" t="s">
        <v>249</v>
      </c>
      <c r="B20" s="134">
        <v>0</v>
      </c>
      <c r="C20" s="134">
        <v>0</v>
      </c>
      <c r="D20" s="133">
        <f t="shared" si="3"/>
        <v>0</v>
      </c>
      <c r="E20" s="134">
        <v>0</v>
      </c>
      <c r="F20" s="134">
        <v>0</v>
      </c>
      <c r="G20" s="133">
        <f t="shared" si="1"/>
        <v>0</v>
      </c>
    </row>
    <row r="21" spans="1:8" x14ac:dyDescent="0.25">
      <c r="A21" s="155" t="s">
        <v>250</v>
      </c>
      <c r="B21" s="134">
        <v>0</v>
      </c>
      <c r="C21" s="134">
        <v>0</v>
      </c>
      <c r="D21" s="133">
        <f t="shared" si="3"/>
        <v>0</v>
      </c>
      <c r="E21" s="134">
        <v>0</v>
      </c>
      <c r="F21" s="134">
        <v>0</v>
      </c>
      <c r="G21" s="133">
        <f t="shared" si="1"/>
        <v>0</v>
      </c>
    </row>
    <row r="22" spans="1:8" x14ac:dyDescent="0.25">
      <c r="A22" s="155" t="s">
        <v>251</v>
      </c>
      <c r="B22" s="134">
        <v>0</v>
      </c>
      <c r="C22" s="134">
        <v>0</v>
      </c>
      <c r="D22" s="133">
        <f t="shared" si="3"/>
        <v>0</v>
      </c>
      <c r="E22" s="134">
        <v>0</v>
      </c>
      <c r="F22" s="134">
        <v>0</v>
      </c>
      <c r="G22" s="133">
        <f t="shared" si="1"/>
        <v>0</v>
      </c>
    </row>
    <row r="23" spans="1:8" x14ac:dyDescent="0.25">
      <c r="A23" s="155" t="s">
        <v>252</v>
      </c>
      <c r="B23" s="134">
        <v>0</v>
      </c>
      <c r="C23" s="134">
        <v>0</v>
      </c>
      <c r="D23" s="133">
        <f t="shared" si="3"/>
        <v>0</v>
      </c>
      <c r="E23" s="134">
        <v>0</v>
      </c>
      <c r="F23" s="134">
        <v>0</v>
      </c>
      <c r="G23" s="133">
        <f t="shared" si="1"/>
        <v>0</v>
      </c>
    </row>
    <row r="24" spans="1:8" x14ac:dyDescent="0.25">
      <c r="A24" s="155" t="s">
        <v>253</v>
      </c>
      <c r="B24" s="134">
        <v>0</v>
      </c>
      <c r="C24" s="134">
        <v>0</v>
      </c>
      <c r="D24" s="133">
        <f t="shared" si="3"/>
        <v>0</v>
      </c>
      <c r="E24" s="134">
        <v>0</v>
      </c>
      <c r="F24" s="134">
        <v>0</v>
      </c>
      <c r="G24" s="133">
        <f t="shared" si="1"/>
        <v>0</v>
      </c>
    </row>
    <row r="25" spans="1:8" x14ac:dyDescent="0.25">
      <c r="A25" s="155" t="s">
        <v>254</v>
      </c>
      <c r="B25" s="134">
        <v>0</v>
      </c>
      <c r="C25" s="134">
        <v>0</v>
      </c>
      <c r="D25" s="133">
        <f t="shared" si="3"/>
        <v>0</v>
      </c>
      <c r="E25" s="134">
        <v>0</v>
      </c>
      <c r="F25" s="134">
        <v>0</v>
      </c>
      <c r="G25" s="133">
        <f t="shared" si="1"/>
        <v>0</v>
      </c>
    </row>
    <row r="26" spans="1:8" x14ac:dyDescent="0.25">
      <c r="A26" s="155" t="s">
        <v>255</v>
      </c>
      <c r="B26" s="134">
        <v>0</v>
      </c>
      <c r="C26" s="134">
        <v>0</v>
      </c>
      <c r="D26" s="133">
        <f t="shared" si="3"/>
        <v>0</v>
      </c>
      <c r="E26" s="134">
        <v>0</v>
      </c>
      <c r="F26" s="134">
        <v>0</v>
      </c>
      <c r="G26" s="133">
        <f t="shared" si="1"/>
        <v>0</v>
      </c>
    </row>
    <row r="27" spans="1:8" x14ac:dyDescent="0.25">
      <c r="A27" s="155" t="s">
        <v>256</v>
      </c>
      <c r="B27" s="134">
        <v>0</v>
      </c>
      <c r="C27" s="134">
        <v>0</v>
      </c>
      <c r="D27" s="133">
        <f t="shared" si="3"/>
        <v>0</v>
      </c>
      <c r="E27" s="134">
        <v>0</v>
      </c>
      <c r="F27" s="134">
        <v>0</v>
      </c>
      <c r="G27" s="133">
        <f t="shared" si="1"/>
        <v>0</v>
      </c>
    </row>
    <row r="28" spans="1:8" x14ac:dyDescent="0.25">
      <c r="A28" s="155" t="s">
        <v>257</v>
      </c>
      <c r="B28" s="134">
        <v>0</v>
      </c>
      <c r="C28" s="134">
        <v>0</v>
      </c>
      <c r="D28" s="133">
        <f t="shared" si="3"/>
        <v>0</v>
      </c>
      <c r="E28" s="134">
        <v>0</v>
      </c>
      <c r="F28" s="134">
        <v>0</v>
      </c>
      <c r="G28" s="133">
        <f t="shared" si="1"/>
        <v>0</v>
      </c>
    </row>
    <row r="29" spans="1:8" x14ac:dyDescent="0.25">
      <c r="A29" s="155" t="s">
        <v>258</v>
      </c>
      <c r="B29" s="134">
        <v>0</v>
      </c>
      <c r="C29" s="134">
        <v>0</v>
      </c>
      <c r="D29" s="133">
        <f t="shared" si="3"/>
        <v>0</v>
      </c>
      <c r="E29" s="134">
        <v>0</v>
      </c>
      <c r="F29" s="134">
        <v>0</v>
      </c>
      <c r="G29" s="133">
        <f t="shared" si="1"/>
        <v>0</v>
      </c>
    </row>
    <row r="30" spans="1:8" x14ac:dyDescent="0.25">
      <c r="A30" s="154" t="s">
        <v>259</v>
      </c>
      <c r="B30" s="136">
        <f>+B31+B32+B33+B34+B35</f>
        <v>0</v>
      </c>
      <c r="C30" s="136">
        <f t="shared" ref="C30:G30" si="4">+C31+C32+C33+C34+C35</f>
        <v>0</v>
      </c>
      <c r="D30" s="136">
        <f t="shared" si="4"/>
        <v>0</v>
      </c>
      <c r="E30" s="136">
        <f t="shared" si="4"/>
        <v>0</v>
      </c>
      <c r="F30" s="136">
        <f t="shared" si="4"/>
        <v>0</v>
      </c>
      <c r="G30" s="136">
        <f t="shared" si="4"/>
        <v>0</v>
      </c>
    </row>
    <row r="31" spans="1:8" x14ac:dyDescent="0.25">
      <c r="A31" s="155" t="s">
        <v>260</v>
      </c>
      <c r="B31" s="134">
        <v>0</v>
      </c>
      <c r="C31" s="134">
        <v>0</v>
      </c>
      <c r="D31" s="133">
        <f t="shared" si="3"/>
        <v>0</v>
      </c>
      <c r="E31" s="134">
        <v>0</v>
      </c>
      <c r="F31" s="134">
        <v>0</v>
      </c>
      <c r="G31" s="133">
        <f t="shared" si="1"/>
        <v>0</v>
      </c>
    </row>
    <row r="32" spans="1:8" x14ac:dyDescent="0.25">
      <c r="A32" s="155" t="s">
        <v>261</v>
      </c>
      <c r="B32" s="134">
        <v>0</v>
      </c>
      <c r="C32" s="134">
        <v>0</v>
      </c>
      <c r="D32" s="133">
        <f t="shared" si="3"/>
        <v>0</v>
      </c>
      <c r="E32" s="134">
        <v>0</v>
      </c>
      <c r="F32" s="134">
        <v>0</v>
      </c>
      <c r="G32" s="133">
        <f t="shared" si="1"/>
        <v>0</v>
      </c>
    </row>
    <row r="33" spans="1:8" x14ac:dyDescent="0.25">
      <c r="A33" s="155" t="s">
        <v>262</v>
      </c>
      <c r="B33" s="134">
        <v>0</v>
      </c>
      <c r="C33" s="134">
        <v>0</v>
      </c>
      <c r="D33" s="133">
        <f t="shared" si="3"/>
        <v>0</v>
      </c>
      <c r="E33" s="134">
        <v>0</v>
      </c>
      <c r="F33" s="134">
        <v>0</v>
      </c>
      <c r="G33" s="133">
        <f t="shared" si="1"/>
        <v>0</v>
      </c>
    </row>
    <row r="34" spans="1:8" x14ac:dyDescent="0.25">
      <c r="A34" s="155" t="s">
        <v>263</v>
      </c>
      <c r="B34" s="134">
        <v>0</v>
      </c>
      <c r="C34" s="134">
        <v>0</v>
      </c>
      <c r="D34" s="133">
        <f t="shared" si="3"/>
        <v>0</v>
      </c>
      <c r="E34" s="134">
        <v>0</v>
      </c>
      <c r="F34" s="134">
        <v>0</v>
      </c>
      <c r="G34" s="133">
        <f t="shared" si="1"/>
        <v>0</v>
      </c>
    </row>
    <row r="35" spans="1:8" x14ac:dyDescent="0.25">
      <c r="A35" s="155" t="s">
        <v>264</v>
      </c>
      <c r="B35" s="134">
        <v>0</v>
      </c>
      <c r="C35" s="134">
        <v>0</v>
      </c>
      <c r="D35" s="133">
        <f t="shared" si="3"/>
        <v>0</v>
      </c>
      <c r="E35" s="134">
        <v>0</v>
      </c>
      <c r="F35" s="134">
        <v>0</v>
      </c>
      <c r="G35" s="133">
        <f t="shared" si="1"/>
        <v>0</v>
      </c>
    </row>
    <row r="36" spans="1:8" x14ac:dyDescent="0.25">
      <c r="A36" s="154" t="s">
        <v>265</v>
      </c>
      <c r="B36" s="173">
        <v>31593536</v>
      </c>
      <c r="C36" s="172">
        <v>0</v>
      </c>
      <c r="D36" s="172">
        <f t="shared" si="3"/>
        <v>31593536</v>
      </c>
      <c r="E36" s="172">
        <v>31593536</v>
      </c>
      <c r="F36" s="172">
        <v>31593536</v>
      </c>
      <c r="G36" s="172">
        <f t="shared" si="1"/>
        <v>0</v>
      </c>
    </row>
    <row r="37" spans="1:8" x14ac:dyDescent="0.25">
      <c r="A37" s="154" t="s">
        <v>266</v>
      </c>
      <c r="B37" s="136">
        <f>+B38</f>
        <v>0</v>
      </c>
      <c r="C37" s="136">
        <f t="shared" ref="C37:G37" si="5">+C38</f>
        <v>0</v>
      </c>
      <c r="D37" s="136">
        <f t="shared" si="5"/>
        <v>0</v>
      </c>
      <c r="E37" s="136">
        <f t="shared" si="5"/>
        <v>0</v>
      </c>
      <c r="F37" s="136">
        <f t="shared" si="5"/>
        <v>0</v>
      </c>
      <c r="G37" s="136">
        <f t="shared" si="5"/>
        <v>0</v>
      </c>
    </row>
    <row r="38" spans="1:8" x14ac:dyDescent="0.25">
      <c r="A38" s="155" t="s">
        <v>267</v>
      </c>
      <c r="B38" s="134">
        <v>0</v>
      </c>
      <c r="C38" s="133">
        <v>0</v>
      </c>
      <c r="D38" s="133">
        <f t="shared" ref="D38:D41" si="6">+B38+C38</f>
        <v>0</v>
      </c>
      <c r="E38" s="133">
        <v>0</v>
      </c>
      <c r="F38" s="133">
        <v>0</v>
      </c>
      <c r="G38" s="133">
        <f t="shared" si="1"/>
        <v>0</v>
      </c>
    </row>
    <row r="39" spans="1:8" x14ac:dyDescent="0.25">
      <c r="A39" s="154" t="s">
        <v>268</v>
      </c>
      <c r="B39" s="136">
        <f>+B40+B41</f>
        <v>0</v>
      </c>
      <c r="C39" s="136">
        <f t="shared" ref="C39:G39" si="7">+C40+C41</f>
        <v>0</v>
      </c>
      <c r="D39" s="136">
        <f t="shared" si="7"/>
        <v>0</v>
      </c>
      <c r="E39" s="136">
        <f t="shared" si="7"/>
        <v>0</v>
      </c>
      <c r="F39" s="136">
        <f t="shared" si="7"/>
        <v>0</v>
      </c>
      <c r="G39" s="136">
        <f t="shared" si="7"/>
        <v>0</v>
      </c>
    </row>
    <row r="40" spans="1:8" x14ac:dyDescent="0.25">
      <c r="A40" s="155" t="s">
        <v>269</v>
      </c>
      <c r="B40" s="134">
        <v>0</v>
      </c>
      <c r="C40" s="134">
        <v>0</v>
      </c>
      <c r="D40" s="133">
        <f t="shared" si="6"/>
        <v>0</v>
      </c>
      <c r="E40" s="134">
        <v>0</v>
      </c>
      <c r="F40" s="134">
        <v>0</v>
      </c>
      <c r="G40" s="133">
        <f t="shared" si="1"/>
        <v>0</v>
      </c>
    </row>
    <row r="41" spans="1:8" x14ac:dyDescent="0.25">
      <c r="A41" s="155" t="s">
        <v>270</v>
      </c>
      <c r="B41" s="134">
        <v>0</v>
      </c>
      <c r="C41" s="134">
        <v>0</v>
      </c>
      <c r="D41" s="133">
        <f t="shared" si="6"/>
        <v>0</v>
      </c>
      <c r="E41" s="134">
        <v>0</v>
      </c>
      <c r="F41" s="134">
        <v>0</v>
      </c>
      <c r="G41" s="133">
        <f t="shared" si="1"/>
        <v>0</v>
      </c>
    </row>
    <row r="42" spans="1:8" x14ac:dyDescent="0.25">
      <c r="A42" s="159"/>
      <c r="B42" s="134"/>
      <c r="C42" s="133"/>
      <c r="D42" s="133"/>
      <c r="E42" s="158"/>
      <c r="F42" s="158"/>
      <c r="G42" s="158"/>
    </row>
    <row r="43" spans="1:8" x14ac:dyDescent="0.25">
      <c r="A43" s="119" t="s">
        <v>271</v>
      </c>
      <c r="B43" s="136">
        <f>+B10+B11+B12+B13+B14+B15+B16+B17+B30+B36+B37+B39</f>
        <v>31593536</v>
      </c>
      <c r="C43" s="136">
        <f t="shared" ref="C43:G43" si="8">+C10+C11+C12+C13+C14+C15+C16+C17+C30+C36+C37+C39</f>
        <v>285336.15999999997</v>
      </c>
      <c r="D43" s="136">
        <f t="shared" si="8"/>
        <v>31878872.16</v>
      </c>
      <c r="E43" s="136">
        <f t="shared" si="8"/>
        <v>31878872.16</v>
      </c>
      <c r="F43" s="136">
        <f t="shared" si="8"/>
        <v>31878872.16</v>
      </c>
      <c r="G43" s="136">
        <f t="shared" si="8"/>
        <v>285336.15999999997</v>
      </c>
      <c r="H43" s="203"/>
    </row>
    <row r="44" spans="1:8" x14ac:dyDescent="0.25">
      <c r="A44" s="119" t="s">
        <v>272</v>
      </c>
      <c r="B44" s="139"/>
      <c r="C44" s="139"/>
      <c r="D44" s="139"/>
      <c r="E44" s="160"/>
      <c r="F44" s="160"/>
      <c r="G44" s="160"/>
      <c r="H44" s="203"/>
    </row>
    <row r="45" spans="1:8" x14ac:dyDescent="0.25">
      <c r="A45" s="117"/>
      <c r="B45" s="139"/>
      <c r="C45" s="139"/>
      <c r="D45" s="139"/>
      <c r="E45" s="160"/>
      <c r="F45" s="160"/>
      <c r="G45" s="160"/>
    </row>
    <row r="46" spans="1:8" x14ac:dyDescent="0.25">
      <c r="A46" s="119" t="s">
        <v>273</v>
      </c>
      <c r="B46" s="147"/>
      <c r="C46" s="148"/>
      <c r="D46" s="171"/>
      <c r="E46" s="148"/>
      <c r="F46" s="148"/>
      <c r="G46" s="171">
        <f>+G43</f>
        <v>285336.15999999997</v>
      </c>
    </row>
    <row r="47" spans="1:8" x14ac:dyDescent="0.25">
      <c r="A47" s="159"/>
      <c r="B47" s="161"/>
      <c r="C47" s="162"/>
      <c r="D47" s="162"/>
      <c r="E47" s="163"/>
      <c r="F47" s="163"/>
      <c r="G47" s="163"/>
    </row>
    <row r="48" spans="1:8" x14ac:dyDescent="0.25">
      <c r="A48" s="119" t="s">
        <v>274</v>
      </c>
      <c r="B48" s="134"/>
      <c r="C48" s="133"/>
      <c r="D48" s="133"/>
      <c r="E48" s="158"/>
      <c r="F48" s="158"/>
      <c r="G48" s="158"/>
    </row>
    <row r="49" spans="1:7" x14ac:dyDescent="0.25">
      <c r="A49" s="164" t="s">
        <v>275</v>
      </c>
      <c r="B49" s="136">
        <f>+B50+B51+B52+B53+B54+B55+B56+B57</f>
        <v>0</v>
      </c>
      <c r="C49" s="136">
        <f t="shared" ref="C49:D49" si="9">+C50+C51+C52+C53+C54+C55+C56+C57</f>
        <v>0</v>
      </c>
      <c r="D49" s="136">
        <f t="shared" si="9"/>
        <v>0</v>
      </c>
      <c r="E49" s="136">
        <f t="shared" ref="E49" si="10">+E50+E51+E52+E53+E54+E55+E56+E57</f>
        <v>0</v>
      </c>
      <c r="F49" s="136">
        <f t="shared" ref="F49" si="11">+F50+F51+F52+F53+F54+F55+F56+F57</f>
        <v>0</v>
      </c>
      <c r="G49" s="136">
        <f t="shared" ref="G49" si="12">+G50+G51+G52+G53+G54+G55+G56+G57</f>
        <v>0</v>
      </c>
    </row>
    <row r="50" spans="1:7" x14ac:dyDescent="0.25">
      <c r="A50" s="155" t="s">
        <v>276</v>
      </c>
      <c r="B50" s="134">
        <v>0</v>
      </c>
      <c r="C50" s="133">
        <v>0</v>
      </c>
      <c r="D50" s="133">
        <f>+B50+C50</f>
        <v>0</v>
      </c>
      <c r="E50" s="133">
        <v>0</v>
      </c>
      <c r="F50" s="133">
        <v>0</v>
      </c>
      <c r="G50" s="133">
        <f>+F50-B50</f>
        <v>0</v>
      </c>
    </row>
    <row r="51" spans="1:7" x14ac:dyDescent="0.25">
      <c r="A51" s="155" t="s">
        <v>277</v>
      </c>
      <c r="B51" s="134">
        <v>0</v>
      </c>
      <c r="C51" s="133">
        <v>0</v>
      </c>
      <c r="D51" s="133">
        <f t="shared" ref="D51:D67" si="13">+B51+C51</f>
        <v>0</v>
      </c>
      <c r="E51" s="133">
        <v>0</v>
      </c>
      <c r="F51" s="133">
        <v>0</v>
      </c>
      <c r="G51" s="133">
        <f t="shared" ref="G51:G67" si="14">+F51-B51</f>
        <v>0</v>
      </c>
    </row>
    <row r="52" spans="1:7" x14ac:dyDescent="0.25">
      <c r="A52" s="155" t="s">
        <v>278</v>
      </c>
      <c r="B52" s="134">
        <v>0</v>
      </c>
      <c r="C52" s="133">
        <v>0</v>
      </c>
      <c r="D52" s="133">
        <f t="shared" si="13"/>
        <v>0</v>
      </c>
      <c r="E52" s="133">
        <v>0</v>
      </c>
      <c r="F52" s="133">
        <v>0</v>
      </c>
      <c r="G52" s="133">
        <f t="shared" si="14"/>
        <v>0</v>
      </c>
    </row>
    <row r="53" spans="1:7" ht="30" x14ac:dyDescent="0.25">
      <c r="A53" s="165" t="s">
        <v>279</v>
      </c>
      <c r="B53" s="134">
        <v>0</v>
      </c>
      <c r="C53" s="133">
        <v>0</v>
      </c>
      <c r="D53" s="133">
        <f t="shared" si="13"/>
        <v>0</v>
      </c>
      <c r="E53" s="133">
        <v>0</v>
      </c>
      <c r="F53" s="133">
        <v>0</v>
      </c>
      <c r="G53" s="133">
        <f t="shared" si="14"/>
        <v>0</v>
      </c>
    </row>
    <row r="54" spans="1:7" x14ac:dyDescent="0.25">
      <c r="A54" s="155" t="s">
        <v>280</v>
      </c>
      <c r="B54" s="134">
        <v>0</v>
      </c>
      <c r="C54" s="133">
        <v>0</v>
      </c>
      <c r="D54" s="133">
        <f t="shared" si="13"/>
        <v>0</v>
      </c>
      <c r="E54" s="133">
        <v>0</v>
      </c>
      <c r="F54" s="133">
        <v>0</v>
      </c>
      <c r="G54" s="133">
        <f t="shared" si="14"/>
        <v>0</v>
      </c>
    </row>
    <row r="55" spans="1:7" x14ac:dyDescent="0.25">
      <c r="A55" s="155" t="s">
        <v>281</v>
      </c>
      <c r="B55" s="134">
        <v>0</v>
      </c>
      <c r="C55" s="133">
        <v>0</v>
      </c>
      <c r="D55" s="133">
        <f t="shared" si="13"/>
        <v>0</v>
      </c>
      <c r="E55" s="133">
        <v>0</v>
      </c>
      <c r="F55" s="133">
        <v>0</v>
      </c>
      <c r="G55" s="133">
        <f t="shared" si="14"/>
        <v>0</v>
      </c>
    </row>
    <row r="56" spans="1:7" ht="30" x14ac:dyDescent="0.25">
      <c r="A56" s="165" t="s">
        <v>282</v>
      </c>
      <c r="B56" s="134">
        <v>0</v>
      </c>
      <c r="C56" s="133">
        <v>0</v>
      </c>
      <c r="D56" s="133">
        <f t="shared" si="13"/>
        <v>0</v>
      </c>
      <c r="E56" s="133">
        <v>0</v>
      </c>
      <c r="F56" s="133">
        <v>0</v>
      </c>
      <c r="G56" s="133">
        <f t="shared" si="14"/>
        <v>0</v>
      </c>
    </row>
    <row r="57" spans="1:7" ht="30" x14ac:dyDescent="0.25">
      <c r="A57" s="165" t="s">
        <v>283</v>
      </c>
      <c r="B57" s="134">
        <v>0</v>
      </c>
      <c r="C57" s="133">
        <v>0</v>
      </c>
      <c r="D57" s="133">
        <f t="shared" si="13"/>
        <v>0</v>
      </c>
      <c r="E57" s="133">
        <v>0</v>
      </c>
      <c r="F57" s="133">
        <v>0</v>
      </c>
      <c r="G57" s="133">
        <f t="shared" si="14"/>
        <v>0</v>
      </c>
    </row>
    <row r="58" spans="1:7" x14ac:dyDescent="0.25">
      <c r="A58" s="164" t="s">
        <v>284</v>
      </c>
      <c r="B58" s="136">
        <f>+B59+B60+B61+B62</f>
        <v>0</v>
      </c>
      <c r="C58" s="136">
        <f t="shared" ref="C58:G58" si="15">+C59+C60+C61+C62</f>
        <v>0</v>
      </c>
      <c r="D58" s="136">
        <f t="shared" si="15"/>
        <v>0</v>
      </c>
      <c r="E58" s="136">
        <f t="shared" si="15"/>
        <v>0</v>
      </c>
      <c r="F58" s="136">
        <f t="shared" si="15"/>
        <v>0</v>
      </c>
      <c r="G58" s="136">
        <f t="shared" si="15"/>
        <v>0</v>
      </c>
    </row>
    <row r="59" spans="1:7" x14ac:dyDescent="0.25">
      <c r="A59" s="155" t="s">
        <v>285</v>
      </c>
      <c r="B59" s="134">
        <v>0</v>
      </c>
      <c r="C59" s="133">
        <v>0</v>
      </c>
      <c r="D59" s="133">
        <f t="shared" si="13"/>
        <v>0</v>
      </c>
      <c r="E59" s="133">
        <v>0</v>
      </c>
      <c r="F59" s="133">
        <v>0</v>
      </c>
      <c r="G59" s="133">
        <f t="shared" si="14"/>
        <v>0</v>
      </c>
    </row>
    <row r="60" spans="1:7" x14ac:dyDescent="0.25">
      <c r="A60" s="155" t="s">
        <v>286</v>
      </c>
      <c r="B60" s="134">
        <v>0</v>
      </c>
      <c r="C60" s="133">
        <v>0</v>
      </c>
      <c r="D60" s="133">
        <f t="shared" si="13"/>
        <v>0</v>
      </c>
      <c r="E60" s="133">
        <v>0</v>
      </c>
      <c r="F60" s="133">
        <v>0</v>
      </c>
      <c r="G60" s="133">
        <f t="shared" si="14"/>
        <v>0</v>
      </c>
    </row>
    <row r="61" spans="1:7" x14ac:dyDescent="0.25">
      <c r="A61" s="155" t="s">
        <v>287</v>
      </c>
      <c r="B61" s="134">
        <v>0</v>
      </c>
      <c r="C61" s="133">
        <v>0</v>
      </c>
      <c r="D61" s="133">
        <f t="shared" si="13"/>
        <v>0</v>
      </c>
      <c r="E61" s="133">
        <v>0</v>
      </c>
      <c r="F61" s="133">
        <v>0</v>
      </c>
      <c r="G61" s="133">
        <f t="shared" si="14"/>
        <v>0</v>
      </c>
    </row>
    <row r="62" spans="1:7" x14ac:dyDescent="0.25">
      <c r="A62" s="155" t="s">
        <v>288</v>
      </c>
      <c r="B62" s="134">
        <v>0</v>
      </c>
      <c r="C62" s="133">
        <v>0</v>
      </c>
      <c r="D62" s="133">
        <f t="shared" si="13"/>
        <v>0</v>
      </c>
      <c r="E62" s="133">
        <v>0</v>
      </c>
      <c r="F62" s="133">
        <v>0</v>
      </c>
      <c r="G62" s="133">
        <f t="shared" si="14"/>
        <v>0</v>
      </c>
    </row>
    <row r="63" spans="1:7" x14ac:dyDescent="0.25">
      <c r="A63" s="164" t="s">
        <v>289</v>
      </c>
      <c r="B63" s="136">
        <f>+B64+B65</f>
        <v>0</v>
      </c>
      <c r="C63" s="136">
        <f t="shared" ref="C63:G63" si="16">+C64+C65</f>
        <v>0</v>
      </c>
      <c r="D63" s="136">
        <f t="shared" si="16"/>
        <v>0</v>
      </c>
      <c r="E63" s="136">
        <f t="shared" si="16"/>
        <v>0</v>
      </c>
      <c r="F63" s="136">
        <f t="shared" si="16"/>
        <v>0</v>
      </c>
      <c r="G63" s="136">
        <f t="shared" si="16"/>
        <v>0</v>
      </c>
    </row>
    <row r="64" spans="1:7" ht="30" x14ac:dyDescent="0.25">
      <c r="A64" s="165" t="s">
        <v>290</v>
      </c>
      <c r="B64" s="134">
        <v>0</v>
      </c>
      <c r="C64" s="133">
        <v>0</v>
      </c>
      <c r="D64" s="133">
        <f t="shared" si="13"/>
        <v>0</v>
      </c>
      <c r="E64" s="133">
        <v>0</v>
      </c>
      <c r="F64" s="133">
        <v>0</v>
      </c>
      <c r="G64" s="133">
        <f t="shared" si="14"/>
        <v>0</v>
      </c>
    </row>
    <row r="65" spans="1:7" x14ac:dyDescent="0.25">
      <c r="A65" s="155" t="s">
        <v>291</v>
      </c>
      <c r="B65" s="134">
        <v>0</v>
      </c>
      <c r="C65" s="133">
        <v>0</v>
      </c>
      <c r="D65" s="133">
        <f t="shared" si="13"/>
        <v>0</v>
      </c>
      <c r="E65" s="133">
        <v>0</v>
      </c>
      <c r="F65" s="133">
        <v>0</v>
      </c>
      <c r="G65" s="133">
        <f t="shared" si="14"/>
        <v>0</v>
      </c>
    </row>
    <row r="66" spans="1:7" x14ac:dyDescent="0.25">
      <c r="A66" s="164" t="s">
        <v>292</v>
      </c>
      <c r="B66" s="134">
        <v>0</v>
      </c>
      <c r="C66" s="133">
        <v>0</v>
      </c>
      <c r="D66" s="133">
        <f t="shared" si="13"/>
        <v>0</v>
      </c>
      <c r="E66" s="133">
        <v>0</v>
      </c>
      <c r="F66" s="133">
        <v>0</v>
      </c>
      <c r="G66" s="133">
        <f t="shared" si="14"/>
        <v>0</v>
      </c>
    </row>
    <row r="67" spans="1:7" x14ac:dyDescent="0.25">
      <c r="A67" s="164" t="s">
        <v>293</v>
      </c>
      <c r="B67" s="134">
        <v>0</v>
      </c>
      <c r="C67" s="133">
        <v>0</v>
      </c>
      <c r="D67" s="133">
        <f t="shared" si="13"/>
        <v>0</v>
      </c>
      <c r="E67" s="133">
        <v>0</v>
      </c>
      <c r="F67" s="133">
        <v>0</v>
      </c>
      <c r="G67" s="133">
        <f t="shared" si="14"/>
        <v>0</v>
      </c>
    </row>
    <row r="68" spans="1:7" x14ac:dyDescent="0.25">
      <c r="A68" s="159"/>
      <c r="B68" s="161"/>
      <c r="C68" s="162"/>
      <c r="D68" s="162"/>
      <c r="E68" s="162"/>
      <c r="F68" s="162"/>
      <c r="G68" s="133"/>
    </row>
    <row r="69" spans="1:7" x14ac:dyDescent="0.25">
      <c r="A69" s="119" t="s">
        <v>294</v>
      </c>
      <c r="B69" s="136">
        <f>+B49+B58+B63+B66+B67</f>
        <v>0</v>
      </c>
      <c r="C69" s="136">
        <f t="shared" ref="C69:G69" si="17">+C49+C58+C63+C66+C67</f>
        <v>0</v>
      </c>
      <c r="D69" s="136">
        <f t="shared" si="17"/>
        <v>0</v>
      </c>
      <c r="E69" s="136">
        <f t="shared" si="17"/>
        <v>0</v>
      </c>
      <c r="F69" s="136">
        <f t="shared" si="17"/>
        <v>0</v>
      </c>
      <c r="G69" s="136">
        <f t="shared" si="17"/>
        <v>0</v>
      </c>
    </row>
    <row r="70" spans="1:7" x14ac:dyDescent="0.25">
      <c r="A70" s="159"/>
      <c r="B70" s="161"/>
      <c r="C70" s="162"/>
      <c r="D70" s="162"/>
      <c r="E70" s="162"/>
      <c r="F70" s="162"/>
      <c r="G70" s="162"/>
    </row>
    <row r="71" spans="1:7" x14ac:dyDescent="0.25">
      <c r="A71" s="119" t="s">
        <v>295</v>
      </c>
      <c r="B71" s="136">
        <f>+B72</f>
        <v>0</v>
      </c>
      <c r="C71" s="136">
        <f t="shared" ref="C71:G71" si="18">+C72</f>
        <v>0</v>
      </c>
      <c r="D71" s="136">
        <f t="shared" si="18"/>
        <v>0</v>
      </c>
      <c r="E71" s="136">
        <f t="shared" si="18"/>
        <v>0</v>
      </c>
      <c r="F71" s="136">
        <f t="shared" si="18"/>
        <v>0</v>
      </c>
      <c r="G71" s="136">
        <f t="shared" si="18"/>
        <v>0</v>
      </c>
    </row>
    <row r="72" spans="1:7" x14ac:dyDescent="0.25">
      <c r="A72" s="164" t="s">
        <v>296</v>
      </c>
      <c r="B72" s="134">
        <v>0</v>
      </c>
      <c r="C72" s="134">
        <v>0</v>
      </c>
      <c r="D72" s="134">
        <v>0</v>
      </c>
      <c r="E72" s="134">
        <v>0</v>
      </c>
      <c r="F72" s="134">
        <v>0</v>
      </c>
      <c r="G72" s="134">
        <v>0</v>
      </c>
    </row>
    <row r="73" spans="1:7" x14ac:dyDescent="0.25">
      <c r="A73" s="159"/>
      <c r="B73" s="134"/>
      <c r="C73" s="133"/>
      <c r="D73" s="133"/>
      <c r="E73" s="133"/>
      <c r="F73" s="133"/>
      <c r="G73" s="133"/>
    </row>
    <row r="74" spans="1:7" x14ac:dyDescent="0.25">
      <c r="A74" s="119" t="s">
        <v>297</v>
      </c>
      <c r="B74" s="136">
        <f>+B43+B69+B71</f>
        <v>31593536</v>
      </c>
      <c r="C74" s="136">
        <f t="shared" ref="C74:G74" si="19">+C43+C69+C71</f>
        <v>285336.15999999997</v>
      </c>
      <c r="D74" s="136">
        <f t="shared" si="19"/>
        <v>31878872.16</v>
      </c>
      <c r="E74" s="136">
        <f t="shared" si="19"/>
        <v>31878872.16</v>
      </c>
      <c r="F74" s="136">
        <f t="shared" si="19"/>
        <v>31878872.16</v>
      </c>
      <c r="G74" s="136">
        <f t="shared" si="19"/>
        <v>285336.15999999997</v>
      </c>
    </row>
    <row r="75" spans="1:7" x14ac:dyDescent="0.25">
      <c r="A75" s="159"/>
      <c r="B75" s="134"/>
      <c r="C75" s="133"/>
      <c r="D75" s="133"/>
      <c r="E75" s="133"/>
      <c r="F75" s="133"/>
      <c r="G75" s="133"/>
    </row>
    <row r="76" spans="1:7" x14ac:dyDescent="0.25">
      <c r="A76" s="166" t="s">
        <v>298</v>
      </c>
      <c r="B76" s="134"/>
      <c r="C76" s="133"/>
      <c r="D76" s="133"/>
      <c r="E76" s="133"/>
      <c r="F76" s="133"/>
      <c r="G76" s="133"/>
    </row>
    <row r="77" spans="1:7" ht="30" x14ac:dyDescent="0.25">
      <c r="A77" s="167" t="s">
        <v>299</v>
      </c>
      <c r="B77" s="134">
        <v>0</v>
      </c>
      <c r="C77" s="133">
        <v>0</v>
      </c>
      <c r="D77" s="133">
        <f>+B77+C77</f>
        <v>0</v>
      </c>
      <c r="E77" s="133">
        <v>0</v>
      </c>
      <c r="F77" s="133">
        <v>0</v>
      </c>
      <c r="G77" s="133">
        <f>+F77-B77</f>
        <v>0</v>
      </c>
    </row>
    <row r="78" spans="1:7" ht="30" x14ac:dyDescent="0.25">
      <c r="A78" s="167" t="s">
        <v>300</v>
      </c>
      <c r="B78" s="134">
        <v>0</v>
      </c>
      <c r="C78" s="133">
        <v>0</v>
      </c>
      <c r="D78" s="133">
        <f t="shared" ref="D78" si="20">+B78+C78</f>
        <v>0</v>
      </c>
      <c r="E78" s="133">
        <v>0</v>
      </c>
      <c r="F78" s="133">
        <v>0</v>
      </c>
      <c r="G78" s="133">
        <f t="shared" ref="G78" si="21">+F78-B78</f>
        <v>0</v>
      </c>
    </row>
    <row r="79" spans="1:7" x14ac:dyDescent="0.25">
      <c r="A79" s="166" t="s">
        <v>301</v>
      </c>
      <c r="B79" s="136">
        <f>+B77+B78</f>
        <v>0</v>
      </c>
      <c r="C79" s="136">
        <f t="shared" ref="C79:G79" si="22">+C77+C78</f>
        <v>0</v>
      </c>
      <c r="D79" s="136">
        <f t="shared" si="22"/>
        <v>0</v>
      </c>
      <c r="E79" s="136">
        <f t="shared" si="22"/>
        <v>0</v>
      </c>
      <c r="F79" s="136">
        <f t="shared" si="22"/>
        <v>0</v>
      </c>
      <c r="G79" s="136">
        <f t="shared" si="22"/>
        <v>0</v>
      </c>
    </row>
    <row r="80" spans="1:7" ht="6" customHeight="1" thickBot="1" x14ac:dyDescent="0.3">
      <c r="A80" s="168"/>
      <c r="B80" s="169"/>
      <c r="C80" s="170"/>
      <c r="D80" s="170"/>
      <c r="E80" s="170"/>
      <c r="F80" s="170"/>
      <c r="G80" s="170"/>
    </row>
    <row r="81" x14ac:dyDescent="0.25"/>
  </sheetData>
  <mergeCells count="11">
    <mergeCell ref="A1:G1"/>
    <mergeCell ref="A2:G2"/>
    <mergeCell ref="A4:G4"/>
    <mergeCell ref="B5:F5"/>
    <mergeCell ref="G5:G7"/>
    <mergeCell ref="B6:B7"/>
    <mergeCell ref="C6:C7"/>
    <mergeCell ref="D6:D7"/>
    <mergeCell ref="E6:E7"/>
    <mergeCell ref="F6:F7"/>
    <mergeCell ref="A3:G3"/>
  </mergeCells>
  <pageMargins left="0.51181102362204722" right="0.51181102362204722" top="0.55118110236220474" bottom="0.74803149606299213" header="0.31496062992125984" footer="0.31496062992125984"/>
  <pageSetup paperSize="9" scale="80" orientation="landscape" r:id="rId1"/>
  <ignoredErrors>
    <ignoredError sqref="D30 D39 D37 D17 G17 G30 G37:G39 D58:D63 G58 G6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0"/>
  <sheetViews>
    <sheetView showGridLines="0" topLeftCell="A28" zoomScale="91" zoomScaleNormal="91" workbookViewId="0">
      <selection activeCell="E158" sqref="E158:G158"/>
    </sheetView>
  </sheetViews>
  <sheetFormatPr baseColWidth="10" defaultColWidth="0" defaultRowHeight="15" zeroHeight="1" x14ac:dyDescent="0.25"/>
  <cols>
    <col min="1" max="1" width="82.85546875" customWidth="1"/>
    <col min="2" max="7" width="17.7109375" customWidth="1"/>
    <col min="8" max="8" width="0" hidden="1" customWidth="1"/>
    <col min="9" max="16384" width="11.42578125" hidden="1"/>
  </cols>
  <sheetData>
    <row r="1" spans="1:8" x14ac:dyDescent="0.25">
      <c r="A1" s="244" t="str">
        <f>+'Edo de sit financiera detallado'!A1:G1</f>
        <v>Instituto Estatal de Transparencia, Acceso a la información Pública y Protección de Datos Personales</v>
      </c>
      <c r="B1" s="245"/>
      <c r="C1" s="245"/>
      <c r="D1" s="245"/>
      <c r="E1" s="245"/>
      <c r="F1" s="245"/>
      <c r="G1" s="306"/>
    </row>
    <row r="2" spans="1:8" x14ac:dyDescent="0.25">
      <c r="A2" s="285" t="s">
        <v>302</v>
      </c>
      <c r="B2" s="286"/>
      <c r="C2" s="286"/>
      <c r="D2" s="286"/>
      <c r="E2" s="286"/>
      <c r="F2" s="286"/>
      <c r="G2" s="307"/>
    </row>
    <row r="3" spans="1:8" x14ac:dyDescent="0.25">
      <c r="A3" s="285" t="s">
        <v>303</v>
      </c>
      <c r="B3" s="286"/>
      <c r="C3" s="286"/>
      <c r="D3" s="286"/>
      <c r="E3" s="286"/>
      <c r="F3" s="286"/>
      <c r="G3" s="307"/>
    </row>
    <row r="4" spans="1:8" x14ac:dyDescent="0.25">
      <c r="A4" s="285" t="s">
        <v>571</v>
      </c>
      <c r="B4" s="286"/>
      <c r="C4" s="286"/>
      <c r="D4" s="286"/>
      <c r="E4" s="286"/>
      <c r="F4" s="286"/>
      <c r="G4" s="307"/>
    </row>
    <row r="5" spans="1:8" ht="15.75" thickBot="1" x14ac:dyDescent="0.3">
      <c r="A5" s="288" t="s">
        <v>1</v>
      </c>
      <c r="B5" s="289"/>
      <c r="C5" s="289"/>
      <c r="D5" s="289"/>
      <c r="E5" s="289"/>
      <c r="F5" s="289"/>
      <c r="G5" s="308"/>
    </row>
    <row r="6" spans="1:8" ht="15.75" thickBot="1" x14ac:dyDescent="0.3">
      <c r="A6" s="244" t="s">
        <v>4</v>
      </c>
      <c r="B6" s="280" t="s">
        <v>304</v>
      </c>
      <c r="C6" s="281"/>
      <c r="D6" s="281"/>
      <c r="E6" s="281"/>
      <c r="F6" s="282"/>
      <c r="G6" s="277" t="s">
        <v>305</v>
      </c>
    </row>
    <row r="7" spans="1:8" ht="30.75" thickBot="1" x14ac:dyDescent="0.3">
      <c r="A7" s="288"/>
      <c r="B7" s="52" t="s">
        <v>189</v>
      </c>
      <c r="C7" s="20" t="s">
        <v>306</v>
      </c>
      <c r="D7" s="34" t="s">
        <v>307</v>
      </c>
      <c r="E7" s="34" t="s">
        <v>190</v>
      </c>
      <c r="F7" s="34" t="s">
        <v>192</v>
      </c>
      <c r="G7" s="279"/>
    </row>
    <row r="8" spans="1:8" x14ac:dyDescent="0.25">
      <c r="A8" s="37" t="s">
        <v>308</v>
      </c>
      <c r="B8" s="174">
        <f>+B9+B17+B27+B37+B47+B57+B61+B70+B74</f>
        <v>31593536</v>
      </c>
      <c r="C8" s="174">
        <f t="shared" ref="C8:G8" si="0">+C9+C17+C27+C37+C47+C57+C61+C70+C74</f>
        <v>1697547.19</v>
      </c>
      <c r="D8" s="174">
        <f t="shared" si="0"/>
        <v>33291083.190000001</v>
      </c>
      <c r="E8" s="174">
        <f t="shared" si="0"/>
        <v>31549541.409999996</v>
      </c>
      <c r="F8" s="174">
        <f t="shared" si="0"/>
        <v>31467200.409999996</v>
      </c>
      <c r="G8" s="174">
        <f t="shared" si="0"/>
        <v>1741541.7799999998</v>
      </c>
    </row>
    <row r="9" spans="1:8" x14ac:dyDescent="0.25">
      <c r="A9" s="40" t="s">
        <v>309</v>
      </c>
      <c r="B9" s="149">
        <v>25667522</v>
      </c>
      <c r="C9" s="149">
        <v>-158485.51999999999</v>
      </c>
      <c r="D9" s="149">
        <v>25509036.48</v>
      </c>
      <c r="E9" s="149">
        <v>24636601.309999999</v>
      </c>
      <c r="F9" s="149">
        <v>24636601.309999999</v>
      </c>
      <c r="G9" s="149">
        <v>872435.17</v>
      </c>
      <c r="H9" s="206"/>
    </row>
    <row r="10" spans="1:8" x14ac:dyDescent="0.25">
      <c r="A10" s="39" t="s">
        <v>310</v>
      </c>
      <c r="B10" s="144">
        <v>17419222</v>
      </c>
      <c r="C10" s="138">
        <v>-523576.82</v>
      </c>
      <c r="D10" s="138">
        <v>16895645.18</v>
      </c>
      <c r="E10" s="138">
        <v>16807480.68</v>
      </c>
      <c r="F10" s="138">
        <v>16807480.68</v>
      </c>
      <c r="G10" s="138">
        <v>88164.5</v>
      </c>
      <c r="H10" s="206"/>
    </row>
    <row r="11" spans="1:8" x14ac:dyDescent="0.25">
      <c r="A11" s="39" t="s">
        <v>311</v>
      </c>
      <c r="B11" s="144">
        <v>1364967</v>
      </c>
      <c r="C11" s="138">
        <v>75627.199999999997</v>
      </c>
      <c r="D11" s="138">
        <v>1440594.2</v>
      </c>
      <c r="E11" s="138">
        <v>1368075.72</v>
      </c>
      <c r="F11" s="138">
        <v>1368075.72</v>
      </c>
      <c r="G11" s="138">
        <v>72518.48</v>
      </c>
    </row>
    <row r="12" spans="1:8" x14ac:dyDescent="0.25">
      <c r="A12" s="39" t="s">
        <v>312</v>
      </c>
      <c r="B12" s="144">
        <v>2594383</v>
      </c>
      <c r="C12" s="138">
        <v>49429.22</v>
      </c>
      <c r="D12" s="138">
        <v>2643812.2200000002</v>
      </c>
      <c r="E12" s="138">
        <v>2547328.44</v>
      </c>
      <c r="F12" s="138">
        <v>2547328.44</v>
      </c>
      <c r="G12" s="138">
        <v>96483.78</v>
      </c>
    </row>
    <row r="13" spans="1:8" x14ac:dyDescent="0.25">
      <c r="A13" s="39" t="s">
        <v>313</v>
      </c>
      <c r="B13" s="144">
        <v>1910950</v>
      </c>
      <c r="C13" s="138">
        <v>48143</v>
      </c>
      <c r="D13" s="138">
        <v>1959093</v>
      </c>
      <c r="E13" s="138">
        <v>1496286.92</v>
      </c>
      <c r="F13" s="138">
        <v>1496286.92</v>
      </c>
      <c r="G13" s="138">
        <v>462806.08</v>
      </c>
    </row>
    <row r="14" spans="1:8" x14ac:dyDescent="0.25">
      <c r="A14" s="39" t="s">
        <v>314</v>
      </c>
      <c r="B14" s="144">
        <v>2378000</v>
      </c>
      <c r="C14" s="138">
        <v>191891.88</v>
      </c>
      <c r="D14" s="138">
        <v>2569891.88</v>
      </c>
      <c r="E14" s="138">
        <v>2417429.5499999998</v>
      </c>
      <c r="F14" s="138">
        <v>2417429.5499999998</v>
      </c>
      <c r="G14" s="138">
        <v>152462.32999999999</v>
      </c>
    </row>
    <row r="15" spans="1:8" x14ac:dyDescent="0.25">
      <c r="A15" s="39" t="s">
        <v>315</v>
      </c>
      <c r="B15" s="144">
        <v>0</v>
      </c>
      <c r="C15" s="138">
        <v>0</v>
      </c>
      <c r="D15" s="138">
        <v>0</v>
      </c>
      <c r="E15" s="138">
        <v>0</v>
      </c>
      <c r="F15" s="138">
        <v>0</v>
      </c>
      <c r="G15" s="138">
        <v>0</v>
      </c>
    </row>
    <row r="16" spans="1:8" x14ac:dyDescent="0.25">
      <c r="A16" s="39" t="s">
        <v>316</v>
      </c>
      <c r="B16" s="144">
        <v>0</v>
      </c>
      <c r="C16" s="138">
        <v>0</v>
      </c>
      <c r="D16" s="138">
        <v>0</v>
      </c>
      <c r="E16" s="138">
        <v>0</v>
      </c>
      <c r="F16" s="138">
        <v>0</v>
      </c>
      <c r="G16" s="138">
        <v>0</v>
      </c>
    </row>
    <row r="17" spans="1:7" x14ac:dyDescent="0.25">
      <c r="A17" s="40" t="s">
        <v>317</v>
      </c>
      <c r="B17" s="149">
        <v>1055950</v>
      </c>
      <c r="C17" s="149">
        <v>193320.97</v>
      </c>
      <c r="D17" s="149">
        <v>1249270.97</v>
      </c>
      <c r="E17" s="149">
        <v>1136264.8799999999</v>
      </c>
      <c r="F17" s="149">
        <v>1136264.8799999999</v>
      </c>
      <c r="G17" s="149">
        <v>113006.09</v>
      </c>
    </row>
    <row r="18" spans="1:7" x14ac:dyDescent="0.25">
      <c r="A18" s="38" t="s">
        <v>318</v>
      </c>
      <c r="B18" s="144">
        <v>477200</v>
      </c>
      <c r="C18" s="138">
        <v>101720.6</v>
      </c>
      <c r="D18" s="138">
        <v>578920.6</v>
      </c>
      <c r="E18" s="138">
        <v>513517.47</v>
      </c>
      <c r="F18" s="138">
        <v>513517.47</v>
      </c>
      <c r="G18" s="138">
        <v>65403.13</v>
      </c>
    </row>
    <row r="19" spans="1:7" x14ac:dyDescent="0.25">
      <c r="A19" s="39" t="s">
        <v>319</v>
      </c>
      <c r="B19" s="144">
        <v>124000</v>
      </c>
      <c r="C19" s="138">
        <v>246</v>
      </c>
      <c r="D19" s="138">
        <v>124246</v>
      </c>
      <c r="E19" s="138">
        <v>98179.65</v>
      </c>
      <c r="F19" s="138">
        <v>98179.65</v>
      </c>
      <c r="G19" s="138">
        <v>26066.35</v>
      </c>
    </row>
    <row r="20" spans="1:7" x14ac:dyDescent="0.25">
      <c r="A20" s="39" t="s">
        <v>320</v>
      </c>
      <c r="B20" s="144">
        <v>0</v>
      </c>
      <c r="C20" s="138">
        <v>0</v>
      </c>
      <c r="D20" s="138">
        <v>0</v>
      </c>
      <c r="E20" s="138">
        <v>0</v>
      </c>
      <c r="F20" s="138">
        <v>0</v>
      </c>
      <c r="G20" s="138">
        <v>0</v>
      </c>
    </row>
    <row r="21" spans="1:7" x14ac:dyDescent="0.25">
      <c r="A21" s="39" t="s">
        <v>321</v>
      </c>
      <c r="B21" s="144">
        <v>41750</v>
      </c>
      <c r="C21" s="138">
        <v>113914.28</v>
      </c>
      <c r="D21" s="138">
        <v>155664.28</v>
      </c>
      <c r="E21" s="138">
        <v>149676.98000000001</v>
      </c>
      <c r="F21" s="138">
        <v>149676.98000000001</v>
      </c>
      <c r="G21" s="138">
        <v>5987.3</v>
      </c>
    </row>
    <row r="22" spans="1:7" x14ac:dyDescent="0.25">
      <c r="A22" s="39" t="s">
        <v>322</v>
      </c>
      <c r="B22" s="144">
        <v>5500</v>
      </c>
      <c r="C22" s="138">
        <v>1094</v>
      </c>
      <c r="D22" s="138">
        <v>6594</v>
      </c>
      <c r="E22" s="138">
        <v>6076.21</v>
      </c>
      <c r="F22" s="138">
        <v>6076.21</v>
      </c>
      <c r="G22" s="138">
        <v>517.79</v>
      </c>
    </row>
    <row r="23" spans="1:7" x14ac:dyDescent="0.25">
      <c r="A23" s="39" t="s">
        <v>323</v>
      </c>
      <c r="B23" s="144">
        <v>336000</v>
      </c>
      <c r="C23" s="138">
        <v>-71475.92</v>
      </c>
      <c r="D23" s="138">
        <v>264524.08</v>
      </c>
      <c r="E23" s="138">
        <v>258566.95</v>
      </c>
      <c r="F23" s="138">
        <v>258566.95</v>
      </c>
      <c r="G23" s="138">
        <v>5957.13</v>
      </c>
    </row>
    <row r="24" spans="1:7" x14ac:dyDescent="0.25">
      <c r="A24" s="39" t="s">
        <v>324</v>
      </c>
      <c r="B24" s="144">
        <v>1500</v>
      </c>
      <c r="C24" s="138">
        <v>45731</v>
      </c>
      <c r="D24" s="138">
        <v>47231</v>
      </c>
      <c r="E24" s="138">
        <v>45871.58</v>
      </c>
      <c r="F24" s="138">
        <v>45871.58</v>
      </c>
      <c r="G24" s="138">
        <v>1359.42</v>
      </c>
    </row>
    <row r="25" spans="1:7" x14ac:dyDescent="0.25">
      <c r="A25" s="39" t="s">
        <v>325</v>
      </c>
      <c r="B25" s="144">
        <v>0</v>
      </c>
      <c r="C25" s="138">
        <v>0</v>
      </c>
      <c r="D25" s="138">
        <v>0</v>
      </c>
      <c r="E25" s="138">
        <v>0</v>
      </c>
      <c r="F25" s="138">
        <v>0</v>
      </c>
      <c r="G25" s="138">
        <v>0</v>
      </c>
    </row>
    <row r="26" spans="1:7" x14ac:dyDescent="0.25">
      <c r="A26" s="39" t="s">
        <v>326</v>
      </c>
      <c r="B26" s="144">
        <v>70000</v>
      </c>
      <c r="C26" s="138">
        <v>2091.0100000000002</v>
      </c>
      <c r="D26" s="138">
        <v>72091.009999999995</v>
      </c>
      <c r="E26" s="138">
        <v>64376.04</v>
      </c>
      <c r="F26" s="138">
        <v>64376.04</v>
      </c>
      <c r="G26" s="138">
        <v>7714.97</v>
      </c>
    </row>
    <row r="27" spans="1:7" x14ac:dyDescent="0.25">
      <c r="A27" s="40" t="s">
        <v>327</v>
      </c>
      <c r="B27" s="149">
        <v>4795064</v>
      </c>
      <c r="C27" s="149">
        <v>748652.08</v>
      </c>
      <c r="D27" s="149">
        <v>5543716.0800000001</v>
      </c>
      <c r="E27" s="149">
        <v>4894969.5</v>
      </c>
      <c r="F27" s="149">
        <v>4812628.5</v>
      </c>
      <c r="G27" s="149">
        <v>648746.57999999996</v>
      </c>
    </row>
    <row r="28" spans="1:7" x14ac:dyDescent="0.25">
      <c r="A28" s="39" t="s">
        <v>328</v>
      </c>
      <c r="B28" s="144">
        <v>579800</v>
      </c>
      <c r="C28" s="138">
        <v>-225226</v>
      </c>
      <c r="D28" s="138">
        <v>354574</v>
      </c>
      <c r="E28" s="138">
        <v>227126.65</v>
      </c>
      <c r="F28" s="138">
        <v>227126.65</v>
      </c>
      <c r="G28" s="138">
        <v>127447.35</v>
      </c>
    </row>
    <row r="29" spans="1:7" x14ac:dyDescent="0.25">
      <c r="A29" s="39" t="s">
        <v>329</v>
      </c>
      <c r="B29" s="144">
        <v>1718620</v>
      </c>
      <c r="C29" s="138">
        <v>31672</v>
      </c>
      <c r="D29" s="138">
        <v>1750292</v>
      </c>
      <c r="E29" s="138">
        <v>1724488.84</v>
      </c>
      <c r="F29" s="138">
        <v>1724488.84</v>
      </c>
      <c r="G29" s="138">
        <v>25803.16</v>
      </c>
    </row>
    <row r="30" spans="1:7" x14ac:dyDescent="0.25">
      <c r="A30" s="39" t="s">
        <v>330</v>
      </c>
      <c r="B30" s="144">
        <v>434083</v>
      </c>
      <c r="C30" s="138">
        <v>54457.75</v>
      </c>
      <c r="D30" s="138">
        <v>488540.75</v>
      </c>
      <c r="E30" s="138">
        <v>341813.89</v>
      </c>
      <c r="F30" s="138">
        <v>341813.89</v>
      </c>
      <c r="G30" s="138">
        <v>146726.85999999999</v>
      </c>
    </row>
    <row r="31" spans="1:7" x14ac:dyDescent="0.25">
      <c r="A31" s="39" t="s">
        <v>331</v>
      </c>
      <c r="B31" s="144">
        <v>192750</v>
      </c>
      <c r="C31" s="138">
        <v>-11664</v>
      </c>
      <c r="D31" s="138">
        <v>181086</v>
      </c>
      <c r="E31" s="138">
        <v>166310.64000000001</v>
      </c>
      <c r="F31" s="138">
        <v>166310.64000000001</v>
      </c>
      <c r="G31" s="138">
        <v>14775.36</v>
      </c>
    </row>
    <row r="32" spans="1:7" x14ac:dyDescent="0.25">
      <c r="A32" s="39" t="s">
        <v>332</v>
      </c>
      <c r="B32" s="144">
        <v>406944</v>
      </c>
      <c r="C32" s="138">
        <v>194014.2</v>
      </c>
      <c r="D32" s="138">
        <v>600958.19999999995</v>
      </c>
      <c r="E32" s="138">
        <v>495877.55</v>
      </c>
      <c r="F32" s="138">
        <v>495877.55</v>
      </c>
      <c r="G32" s="138">
        <v>105080.65</v>
      </c>
    </row>
    <row r="33" spans="1:7" x14ac:dyDescent="0.25">
      <c r="A33" s="39" t="s">
        <v>333</v>
      </c>
      <c r="B33" s="144">
        <v>281500</v>
      </c>
      <c r="C33" s="138">
        <v>270994.76</v>
      </c>
      <c r="D33" s="138">
        <v>552494.76</v>
      </c>
      <c r="E33" s="138">
        <v>491557.87</v>
      </c>
      <c r="F33" s="138">
        <v>491557.87</v>
      </c>
      <c r="G33" s="138">
        <v>60936.89</v>
      </c>
    </row>
    <row r="34" spans="1:7" x14ac:dyDescent="0.25">
      <c r="A34" s="39" t="s">
        <v>334</v>
      </c>
      <c r="B34" s="144">
        <v>110000</v>
      </c>
      <c r="C34" s="138">
        <v>287319.83</v>
      </c>
      <c r="D34" s="138">
        <v>397319.83</v>
      </c>
      <c r="E34" s="138">
        <v>334444.84000000003</v>
      </c>
      <c r="F34" s="138">
        <v>334444.84000000003</v>
      </c>
      <c r="G34" s="138">
        <v>62874.99</v>
      </c>
    </row>
    <row r="35" spans="1:7" x14ac:dyDescent="0.25">
      <c r="A35" s="39" t="s">
        <v>335</v>
      </c>
      <c r="B35" s="144">
        <v>103100</v>
      </c>
      <c r="C35" s="138">
        <v>139007.28</v>
      </c>
      <c r="D35" s="138">
        <v>242107.28</v>
      </c>
      <c r="E35" s="138">
        <v>198438.17</v>
      </c>
      <c r="F35" s="138">
        <v>198438.17</v>
      </c>
      <c r="G35" s="138">
        <v>43669.11</v>
      </c>
    </row>
    <row r="36" spans="1:7" x14ac:dyDescent="0.25">
      <c r="A36" s="39" t="s">
        <v>336</v>
      </c>
      <c r="B36" s="144">
        <v>968267</v>
      </c>
      <c r="C36" s="138">
        <v>8076.26</v>
      </c>
      <c r="D36" s="138">
        <v>976343.26</v>
      </c>
      <c r="E36" s="138">
        <v>914911.05</v>
      </c>
      <c r="F36" s="138">
        <v>832570.05</v>
      </c>
      <c r="G36" s="138">
        <v>61432.21</v>
      </c>
    </row>
    <row r="37" spans="1:7" x14ac:dyDescent="0.25">
      <c r="A37" s="40" t="s">
        <v>337</v>
      </c>
      <c r="B37" s="149">
        <v>75000</v>
      </c>
      <c r="C37" s="149">
        <v>-34779</v>
      </c>
      <c r="D37" s="149">
        <v>40221</v>
      </c>
      <c r="E37" s="149">
        <v>24210.23</v>
      </c>
      <c r="F37" s="149">
        <v>24210.23</v>
      </c>
      <c r="G37" s="149">
        <v>16010.77</v>
      </c>
    </row>
    <row r="38" spans="1:7" x14ac:dyDescent="0.25">
      <c r="A38" s="39" t="s">
        <v>338</v>
      </c>
      <c r="B38" s="144">
        <v>0</v>
      </c>
      <c r="C38" s="138">
        <v>0</v>
      </c>
      <c r="D38" s="138">
        <v>0</v>
      </c>
      <c r="E38" s="138">
        <v>0</v>
      </c>
      <c r="F38" s="138">
        <v>0</v>
      </c>
      <c r="G38" s="138">
        <v>0</v>
      </c>
    </row>
    <row r="39" spans="1:7" x14ac:dyDescent="0.25">
      <c r="A39" s="39" t="s">
        <v>339</v>
      </c>
      <c r="B39" s="144">
        <v>0</v>
      </c>
      <c r="C39" s="138">
        <v>0</v>
      </c>
      <c r="D39" s="138">
        <v>0</v>
      </c>
      <c r="E39" s="138">
        <v>0</v>
      </c>
      <c r="F39" s="138">
        <v>0</v>
      </c>
      <c r="G39" s="138">
        <v>0</v>
      </c>
    </row>
    <row r="40" spans="1:7" x14ac:dyDescent="0.25">
      <c r="A40" s="39" t="s">
        <v>340</v>
      </c>
      <c r="B40" s="144">
        <v>0</v>
      </c>
      <c r="C40" s="138">
        <v>0</v>
      </c>
      <c r="D40" s="138">
        <v>0</v>
      </c>
      <c r="E40" s="138">
        <v>0</v>
      </c>
      <c r="F40" s="138">
        <v>0</v>
      </c>
      <c r="G40" s="138">
        <v>0</v>
      </c>
    </row>
    <row r="41" spans="1:7" x14ac:dyDescent="0.25">
      <c r="A41" s="39" t="s">
        <v>341</v>
      </c>
      <c r="B41" s="144">
        <f t="shared" ref="B41:G41" si="1">B37</f>
        <v>75000</v>
      </c>
      <c r="C41" s="138">
        <f t="shared" si="1"/>
        <v>-34779</v>
      </c>
      <c r="D41" s="138">
        <f t="shared" si="1"/>
        <v>40221</v>
      </c>
      <c r="E41" s="138">
        <f t="shared" si="1"/>
        <v>24210.23</v>
      </c>
      <c r="F41" s="138">
        <f t="shared" si="1"/>
        <v>24210.23</v>
      </c>
      <c r="G41" s="138">
        <f t="shared" si="1"/>
        <v>16010.77</v>
      </c>
    </row>
    <row r="42" spans="1:7" x14ac:dyDescent="0.25">
      <c r="A42" s="39" t="s">
        <v>342</v>
      </c>
      <c r="B42" s="144">
        <v>0</v>
      </c>
      <c r="C42" s="138">
        <v>0</v>
      </c>
      <c r="D42" s="138">
        <v>0</v>
      </c>
      <c r="E42" s="138">
        <v>0</v>
      </c>
      <c r="F42" s="138">
        <v>0</v>
      </c>
      <c r="G42" s="138">
        <v>0</v>
      </c>
    </row>
    <row r="43" spans="1:7" x14ac:dyDescent="0.25">
      <c r="A43" s="39" t="s">
        <v>343</v>
      </c>
      <c r="B43" s="144">
        <v>0</v>
      </c>
      <c r="C43" s="138">
        <v>0</v>
      </c>
      <c r="D43" s="138">
        <v>0</v>
      </c>
      <c r="E43" s="138">
        <v>0</v>
      </c>
      <c r="F43" s="138">
        <v>0</v>
      </c>
      <c r="G43" s="138">
        <v>0</v>
      </c>
    </row>
    <row r="44" spans="1:7" x14ac:dyDescent="0.25">
      <c r="A44" s="39" t="s">
        <v>344</v>
      </c>
      <c r="B44" s="144">
        <v>0</v>
      </c>
      <c r="C44" s="138">
        <v>0</v>
      </c>
      <c r="D44" s="138">
        <v>0</v>
      </c>
      <c r="E44" s="138">
        <v>0</v>
      </c>
      <c r="F44" s="138">
        <v>0</v>
      </c>
      <c r="G44" s="138">
        <v>0</v>
      </c>
    </row>
    <row r="45" spans="1:7" x14ac:dyDescent="0.25">
      <c r="A45" s="39" t="s">
        <v>345</v>
      </c>
      <c r="B45" s="144">
        <v>0</v>
      </c>
      <c r="C45" s="138">
        <v>0</v>
      </c>
      <c r="D45" s="138">
        <v>0</v>
      </c>
      <c r="E45" s="138">
        <v>0</v>
      </c>
      <c r="F45" s="138">
        <v>0</v>
      </c>
      <c r="G45" s="138">
        <v>0</v>
      </c>
    </row>
    <row r="46" spans="1:7" x14ac:dyDescent="0.25">
      <c r="A46" s="39" t="s">
        <v>346</v>
      </c>
      <c r="B46" s="144">
        <v>0</v>
      </c>
      <c r="C46" s="138">
        <v>0</v>
      </c>
      <c r="D46" s="138">
        <v>0</v>
      </c>
      <c r="E46" s="138">
        <v>0</v>
      </c>
      <c r="F46" s="138">
        <v>0</v>
      </c>
      <c r="G46" s="138">
        <v>0</v>
      </c>
    </row>
    <row r="47" spans="1:7" x14ac:dyDescent="0.25">
      <c r="A47" s="40" t="s">
        <v>347</v>
      </c>
      <c r="B47" s="149">
        <v>0</v>
      </c>
      <c r="C47" s="149">
        <v>948838.66</v>
      </c>
      <c r="D47" s="149">
        <v>948838.66</v>
      </c>
      <c r="E47" s="149">
        <v>857495.49</v>
      </c>
      <c r="F47" s="149">
        <v>857495.49</v>
      </c>
      <c r="G47" s="149">
        <v>91343.17</v>
      </c>
    </row>
    <row r="48" spans="1:7" x14ac:dyDescent="0.25">
      <c r="A48" s="39" t="s">
        <v>348</v>
      </c>
      <c r="B48" s="144">
        <v>0</v>
      </c>
      <c r="C48" s="138">
        <v>866878.31</v>
      </c>
      <c r="D48" s="138">
        <v>866878.31</v>
      </c>
      <c r="E48" s="138">
        <v>799197.32</v>
      </c>
      <c r="F48" s="138">
        <v>799197.32</v>
      </c>
      <c r="G48" s="138">
        <v>67680.990000000005</v>
      </c>
    </row>
    <row r="49" spans="1:7" x14ac:dyDescent="0.25">
      <c r="A49" s="39" t="s">
        <v>349</v>
      </c>
      <c r="B49" s="144">
        <v>0</v>
      </c>
      <c r="C49" s="138">
        <v>14500</v>
      </c>
      <c r="D49" s="138">
        <v>14500</v>
      </c>
      <c r="E49" s="138">
        <v>13619.79</v>
      </c>
      <c r="F49" s="138">
        <v>13619.79</v>
      </c>
      <c r="G49" s="138">
        <v>880.21</v>
      </c>
    </row>
    <row r="50" spans="1:7" x14ac:dyDescent="0.25">
      <c r="A50" s="39" t="s">
        <v>350</v>
      </c>
      <c r="B50" s="144">
        <v>0</v>
      </c>
      <c r="C50" s="138">
        <v>0</v>
      </c>
      <c r="D50" s="138">
        <v>0</v>
      </c>
      <c r="E50" s="138">
        <v>0</v>
      </c>
      <c r="F50" s="138">
        <v>0</v>
      </c>
      <c r="G50" s="138">
        <v>0</v>
      </c>
    </row>
    <row r="51" spans="1:7" x14ac:dyDescent="0.25">
      <c r="A51" s="39" t="s">
        <v>351</v>
      </c>
      <c r="B51" s="144">
        <v>0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</row>
    <row r="52" spans="1:7" x14ac:dyDescent="0.25">
      <c r="A52" s="39" t="s">
        <v>352</v>
      </c>
      <c r="B52" s="144">
        <v>0</v>
      </c>
      <c r="C52" s="138">
        <v>0</v>
      </c>
      <c r="D52" s="138">
        <v>0</v>
      </c>
      <c r="E52" s="138">
        <v>0</v>
      </c>
      <c r="F52" s="138">
        <v>0</v>
      </c>
      <c r="G52" s="138">
        <v>0</v>
      </c>
    </row>
    <row r="53" spans="1:7" x14ac:dyDescent="0.25">
      <c r="A53" s="39" t="s">
        <v>353</v>
      </c>
      <c r="B53" s="144">
        <v>0</v>
      </c>
      <c r="C53" s="138">
        <v>20955.36</v>
      </c>
      <c r="D53" s="138">
        <v>20955.36</v>
      </c>
      <c r="E53" s="138">
        <v>9966.2099999999991</v>
      </c>
      <c r="F53" s="138">
        <v>9966.2099999999991</v>
      </c>
      <c r="G53" s="138">
        <v>10989.15</v>
      </c>
    </row>
    <row r="54" spans="1:7" x14ac:dyDescent="0.25">
      <c r="A54" s="39" t="s">
        <v>354</v>
      </c>
      <c r="B54" s="144">
        <v>0</v>
      </c>
      <c r="C54" s="138">
        <v>0</v>
      </c>
      <c r="D54" s="138">
        <v>0</v>
      </c>
      <c r="E54" s="138">
        <v>0</v>
      </c>
      <c r="F54" s="138">
        <v>0</v>
      </c>
      <c r="G54" s="138">
        <v>0</v>
      </c>
    </row>
    <row r="55" spans="1:7" x14ac:dyDescent="0.25">
      <c r="A55" s="39" t="s">
        <v>355</v>
      </c>
      <c r="B55" s="144">
        <v>0</v>
      </c>
      <c r="C55" s="138">
        <v>0</v>
      </c>
      <c r="D55" s="138">
        <v>0</v>
      </c>
      <c r="E55" s="138">
        <v>0</v>
      </c>
      <c r="F55" s="138">
        <v>0</v>
      </c>
      <c r="G55" s="138">
        <v>0</v>
      </c>
    </row>
    <row r="56" spans="1:7" x14ac:dyDescent="0.25">
      <c r="A56" s="39" t="s">
        <v>356</v>
      </c>
      <c r="B56" s="144">
        <v>0</v>
      </c>
      <c r="C56" s="138">
        <v>46504.99</v>
      </c>
      <c r="D56" s="138">
        <v>46504.99</v>
      </c>
      <c r="E56" s="138">
        <v>34712.17</v>
      </c>
      <c r="F56" s="138">
        <v>34712.17</v>
      </c>
      <c r="G56" s="138">
        <v>11792.82</v>
      </c>
    </row>
    <row r="57" spans="1:7" x14ac:dyDescent="0.25">
      <c r="A57" s="40" t="s">
        <v>357</v>
      </c>
      <c r="B57" s="149">
        <v>0</v>
      </c>
      <c r="C57" s="149">
        <v>0</v>
      </c>
      <c r="D57" s="149">
        <v>0</v>
      </c>
      <c r="E57" s="149">
        <v>0</v>
      </c>
      <c r="F57" s="149">
        <v>0</v>
      </c>
      <c r="G57" s="149">
        <v>0</v>
      </c>
    </row>
    <row r="58" spans="1:7" x14ac:dyDescent="0.25">
      <c r="A58" s="39" t="s">
        <v>358</v>
      </c>
      <c r="B58" s="144">
        <v>0</v>
      </c>
      <c r="C58" s="138">
        <v>0</v>
      </c>
      <c r="D58" s="138">
        <v>0</v>
      </c>
      <c r="E58" s="138">
        <v>0</v>
      </c>
      <c r="F58" s="138">
        <v>0</v>
      </c>
      <c r="G58" s="138">
        <v>0</v>
      </c>
    </row>
    <row r="59" spans="1:7" x14ac:dyDescent="0.25">
      <c r="A59" s="39" t="s">
        <v>359</v>
      </c>
      <c r="B59" s="144">
        <v>0</v>
      </c>
      <c r="C59" s="138">
        <v>0</v>
      </c>
      <c r="D59" s="138">
        <v>0</v>
      </c>
      <c r="E59" s="138">
        <v>0</v>
      </c>
      <c r="F59" s="138">
        <v>0</v>
      </c>
      <c r="G59" s="138">
        <v>0</v>
      </c>
    </row>
    <row r="60" spans="1:7" x14ac:dyDescent="0.25">
      <c r="A60" s="39" t="s">
        <v>360</v>
      </c>
      <c r="B60" s="144">
        <v>0</v>
      </c>
      <c r="C60" s="138">
        <v>0</v>
      </c>
      <c r="D60" s="138">
        <v>0</v>
      </c>
      <c r="E60" s="138">
        <v>0</v>
      </c>
      <c r="F60" s="138">
        <v>0</v>
      </c>
      <c r="G60" s="138">
        <v>0</v>
      </c>
    </row>
    <row r="61" spans="1:7" x14ac:dyDescent="0.25">
      <c r="A61" s="40" t="s">
        <v>361</v>
      </c>
      <c r="B61" s="149">
        <v>0</v>
      </c>
      <c r="C61" s="149">
        <v>0</v>
      </c>
      <c r="D61" s="149">
        <v>0</v>
      </c>
      <c r="E61" s="149">
        <v>0</v>
      </c>
      <c r="F61" s="149">
        <v>0</v>
      </c>
      <c r="G61" s="149">
        <v>0</v>
      </c>
    </row>
    <row r="62" spans="1:7" x14ac:dyDescent="0.25">
      <c r="A62" s="39" t="s">
        <v>362</v>
      </c>
      <c r="B62" s="144">
        <v>0</v>
      </c>
      <c r="C62" s="138">
        <v>0</v>
      </c>
      <c r="D62" s="138">
        <v>0</v>
      </c>
      <c r="E62" s="138">
        <v>0</v>
      </c>
      <c r="F62" s="138">
        <v>0</v>
      </c>
      <c r="G62" s="138">
        <v>0</v>
      </c>
    </row>
    <row r="63" spans="1:7" x14ac:dyDescent="0.25">
      <c r="A63" s="39" t="s">
        <v>363</v>
      </c>
      <c r="B63" s="144">
        <v>0</v>
      </c>
      <c r="C63" s="138">
        <v>0</v>
      </c>
      <c r="D63" s="138">
        <v>0</v>
      </c>
      <c r="E63" s="138">
        <v>0</v>
      </c>
      <c r="F63" s="138">
        <v>0</v>
      </c>
      <c r="G63" s="138">
        <v>0</v>
      </c>
    </row>
    <row r="64" spans="1:7" x14ac:dyDescent="0.25">
      <c r="A64" s="39" t="s">
        <v>364</v>
      </c>
      <c r="B64" s="144">
        <v>0</v>
      </c>
      <c r="C64" s="138">
        <v>0</v>
      </c>
      <c r="D64" s="138">
        <v>0</v>
      </c>
      <c r="E64" s="138">
        <v>0</v>
      </c>
      <c r="F64" s="138">
        <v>0</v>
      </c>
      <c r="G64" s="138">
        <v>0</v>
      </c>
    </row>
    <row r="65" spans="1:7" x14ac:dyDescent="0.25">
      <c r="A65" s="39" t="s">
        <v>365</v>
      </c>
      <c r="B65" s="144">
        <v>0</v>
      </c>
      <c r="C65" s="138">
        <v>0</v>
      </c>
      <c r="D65" s="138">
        <v>0</v>
      </c>
      <c r="E65" s="138">
        <v>0</v>
      </c>
      <c r="F65" s="138">
        <v>0</v>
      </c>
      <c r="G65" s="138">
        <v>0</v>
      </c>
    </row>
    <row r="66" spans="1:7" x14ac:dyDescent="0.25">
      <c r="A66" s="39" t="s">
        <v>366</v>
      </c>
      <c r="B66" s="144">
        <v>0</v>
      </c>
      <c r="C66" s="138">
        <v>0</v>
      </c>
      <c r="D66" s="138">
        <v>0</v>
      </c>
      <c r="E66" s="138">
        <v>0</v>
      </c>
      <c r="F66" s="138">
        <v>0</v>
      </c>
      <c r="G66" s="138">
        <v>0</v>
      </c>
    </row>
    <row r="67" spans="1:7" x14ac:dyDescent="0.25">
      <c r="A67" s="39" t="s">
        <v>367</v>
      </c>
      <c r="B67" s="144">
        <v>0</v>
      </c>
      <c r="C67" s="138">
        <v>0</v>
      </c>
      <c r="D67" s="138">
        <v>0</v>
      </c>
      <c r="E67" s="138">
        <v>0</v>
      </c>
      <c r="F67" s="138">
        <v>0</v>
      </c>
      <c r="G67" s="138">
        <v>0</v>
      </c>
    </row>
    <row r="68" spans="1:7" x14ac:dyDescent="0.25">
      <c r="A68" s="39" t="s">
        <v>368</v>
      </c>
      <c r="B68" s="144">
        <v>0</v>
      </c>
      <c r="C68" s="138">
        <v>0</v>
      </c>
      <c r="D68" s="138">
        <v>0</v>
      </c>
      <c r="E68" s="138">
        <v>0</v>
      </c>
      <c r="F68" s="138">
        <v>0</v>
      </c>
      <c r="G68" s="138">
        <v>0</v>
      </c>
    </row>
    <row r="69" spans="1:7" x14ac:dyDescent="0.25">
      <c r="A69" s="39" t="s">
        <v>369</v>
      </c>
      <c r="B69" s="144">
        <v>0</v>
      </c>
      <c r="C69" s="138">
        <v>0</v>
      </c>
      <c r="D69" s="138">
        <v>0</v>
      </c>
      <c r="E69" s="138">
        <v>0</v>
      </c>
      <c r="F69" s="138">
        <v>0</v>
      </c>
      <c r="G69" s="138">
        <v>0</v>
      </c>
    </row>
    <row r="70" spans="1:7" x14ac:dyDescent="0.25">
      <c r="A70" s="40" t="s">
        <v>370</v>
      </c>
      <c r="B70" s="149">
        <v>0</v>
      </c>
      <c r="C70" s="149">
        <v>0</v>
      </c>
      <c r="D70" s="149">
        <v>0</v>
      </c>
      <c r="E70" s="149">
        <v>0</v>
      </c>
      <c r="F70" s="149">
        <v>0</v>
      </c>
      <c r="G70" s="149">
        <v>0</v>
      </c>
    </row>
    <row r="71" spans="1:7" x14ac:dyDescent="0.25">
      <c r="A71" s="39" t="s">
        <v>371</v>
      </c>
      <c r="B71" s="144">
        <v>0</v>
      </c>
      <c r="C71" s="138">
        <v>0</v>
      </c>
      <c r="D71" s="138">
        <v>0</v>
      </c>
      <c r="E71" s="138">
        <v>0</v>
      </c>
      <c r="F71" s="138">
        <v>0</v>
      </c>
      <c r="G71" s="138">
        <v>0</v>
      </c>
    </row>
    <row r="72" spans="1:7" x14ac:dyDescent="0.25">
      <c r="A72" s="39" t="s">
        <v>372</v>
      </c>
      <c r="B72" s="144">
        <v>0</v>
      </c>
      <c r="C72" s="138">
        <v>0</v>
      </c>
      <c r="D72" s="138">
        <v>0</v>
      </c>
      <c r="E72" s="138">
        <v>0</v>
      </c>
      <c r="F72" s="138">
        <v>0</v>
      </c>
      <c r="G72" s="138">
        <v>0</v>
      </c>
    </row>
    <row r="73" spans="1:7" x14ac:dyDescent="0.25">
      <c r="A73" s="39" t="s">
        <v>373</v>
      </c>
      <c r="B73" s="144">
        <v>0</v>
      </c>
      <c r="C73" s="138">
        <v>0</v>
      </c>
      <c r="D73" s="138">
        <v>0</v>
      </c>
      <c r="E73" s="138">
        <v>0</v>
      </c>
      <c r="F73" s="138">
        <v>0</v>
      </c>
      <c r="G73" s="138">
        <v>0</v>
      </c>
    </row>
    <row r="74" spans="1:7" x14ac:dyDescent="0.25">
      <c r="A74" s="40" t="s">
        <v>374</v>
      </c>
      <c r="B74" s="149">
        <v>0</v>
      </c>
      <c r="C74" s="149">
        <v>0</v>
      </c>
      <c r="D74" s="149">
        <v>0</v>
      </c>
      <c r="E74" s="149">
        <v>0</v>
      </c>
      <c r="F74" s="149">
        <v>0</v>
      </c>
      <c r="G74" s="149">
        <v>0</v>
      </c>
    </row>
    <row r="75" spans="1:7" x14ac:dyDescent="0.25">
      <c r="A75" s="39" t="s">
        <v>375</v>
      </c>
      <c r="B75" s="144">
        <v>0</v>
      </c>
      <c r="C75" s="138">
        <v>0</v>
      </c>
      <c r="D75" s="138">
        <v>0</v>
      </c>
      <c r="E75" s="138">
        <v>0</v>
      </c>
      <c r="F75" s="138">
        <v>0</v>
      </c>
      <c r="G75" s="138">
        <v>0</v>
      </c>
    </row>
    <row r="76" spans="1:7" x14ac:dyDescent="0.25">
      <c r="A76" s="39" t="s">
        <v>376</v>
      </c>
      <c r="B76" s="144">
        <v>0</v>
      </c>
      <c r="C76" s="138">
        <v>0</v>
      </c>
      <c r="D76" s="138">
        <v>0</v>
      </c>
      <c r="E76" s="138">
        <v>0</v>
      </c>
      <c r="F76" s="138">
        <v>0</v>
      </c>
      <c r="G76" s="138">
        <v>0</v>
      </c>
    </row>
    <row r="77" spans="1:7" x14ac:dyDescent="0.25">
      <c r="A77" s="39" t="s">
        <v>377</v>
      </c>
      <c r="B77" s="144">
        <v>0</v>
      </c>
      <c r="C77" s="138">
        <v>0</v>
      </c>
      <c r="D77" s="138">
        <v>0</v>
      </c>
      <c r="E77" s="138">
        <v>0</v>
      </c>
      <c r="F77" s="138">
        <v>0</v>
      </c>
      <c r="G77" s="138">
        <v>0</v>
      </c>
    </row>
    <row r="78" spans="1:7" x14ac:dyDescent="0.25">
      <c r="A78" s="39" t="s">
        <v>378</v>
      </c>
      <c r="B78" s="144">
        <v>0</v>
      </c>
      <c r="C78" s="138">
        <v>0</v>
      </c>
      <c r="D78" s="138">
        <v>0</v>
      </c>
      <c r="E78" s="138">
        <v>0</v>
      </c>
      <c r="F78" s="138">
        <v>0</v>
      </c>
      <c r="G78" s="138">
        <v>0</v>
      </c>
    </row>
    <row r="79" spans="1:7" x14ac:dyDescent="0.25">
      <c r="A79" s="39" t="s">
        <v>379</v>
      </c>
      <c r="B79" s="144">
        <v>0</v>
      </c>
      <c r="C79" s="138">
        <v>0</v>
      </c>
      <c r="D79" s="138">
        <v>0</v>
      </c>
      <c r="E79" s="138">
        <v>0</v>
      </c>
      <c r="F79" s="138">
        <v>0</v>
      </c>
      <c r="G79" s="138">
        <v>0</v>
      </c>
    </row>
    <row r="80" spans="1:7" x14ac:dyDescent="0.25">
      <c r="A80" s="39" t="s">
        <v>380</v>
      </c>
      <c r="B80" s="144">
        <v>0</v>
      </c>
      <c r="C80" s="138">
        <v>0</v>
      </c>
      <c r="D80" s="138">
        <v>0</v>
      </c>
      <c r="E80" s="138">
        <v>0</v>
      </c>
      <c r="F80" s="138">
        <v>0</v>
      </c>
      <c r="G80" s="138">
        <v>0</v>
      </c>
    </row>
    <row r="81" spans="1:7" x14ac:dyDescent="0.25">
      <c r="A81" s="39" t="s">
        <v>381</v>
      </c>
      <c r="B81" s="144">
        <v>0</v>
      </c>
      <c r="C81" s="138">
        <v>0</v>
      </c>
      <c r="D81" s="138">
        <f t="shared" ref="D81" si="2">+B81+C81</f>
        <v>0</v>
      </c>
      <c r="E81" s="138">
        <v>0</v>
      </c>
      <c r="F81" s="138">
        <v>0</v>
      </c>
      <c r="G81" s="138">
        <f t="shared" ref="G81" si="3">+D81-E81</f>
        <v>0</v>
      </c>
    </row>
    <row r="82" spans="1:7" x14ac:dyDescent="0.25">
      <c r="A82" s="40"/>
      <c r="B82" s="149"/>
      <c r="C82" s="211"/>
      <c r="D82" s="211"/>
      <c r="E82" s="138"/>
      <c r="F82" s="138"/>
      <c r="G82" s="211"/>
    </row>
    <row r="83" spans="1:7" x14ac:dyDescent="0.25">
      <c r="A83" s="37" t="s">
        <v>382</v>
      </c>
      <c r="B83" s="149">
        <f>+B84+B92+B102+B112+B122+B132+B136+B145+B149</f>
        <v>0</v>
      </c>
      <c r="C83" s="149">
        <f t="shared" ref="C83" si="4">+C84+C92+C102+C112+C122+C132+C136+C145+C149</f>
        <v>0</v>
      </c>
      <c r="D83" s="149">
        <f t="shared" ref="D83" si="5">+D84+D92+D102+D112+D122+D132+D136+D145+D149</f>
        <v>0</v>
      </c>
      <c r="E83" s="149">
        <f t="shared" ref="E83" si="6">+E84+E92+E102+E112+E122+E132+E136+E145+E149</f>
        <v>0</v>
      </c>
      <c r="F83" s="149">
        <f t="shared" ref="F83" si="7">+F84+F92+F102+F112+F122+F132+F136+F145+F149</f>
        <v>0</v>
      </c>
      <c r="G83" s="149">
        <f t="shared" ref="G83" si="8">+G84+G92+G102+G112+G122+G132+G136+G145+G149</f>
        <v>0</v>
      </c>
    </row>
    <row r="84" spans="1:7" x14ac:dyDescent="0.25">
      <c r="A84" s="40" t="s">
        <v>309</v>
      </c>
      <c r="B84" s="149">
        <f>+B85+B86+B87+B88+B89+B90+B91</f>
        <v>0</v>
      </c>
      <c r="C84" s="149">
        <f t="shared" ref="C84" si="9">+C85+C86+C87+C88+C89+C90+C91</f>
        <v>0</v>
      </c>
      <c r="D84" s="149">
        <f t="shared" ref="D84" si="10">+D85+D86+D87+D88+D89+D90+D91</f>
        <v>0</v>
      </c>
      <c r="E84" s="149">
        <f t="shared" ref="E84" si="11">+E85+E86+E87+E88+E89+E90+E91</f>
        <v>0</v>
      </c>
      <c r="F84" s="149">
        <f t="shared" ref="F84" si="12">+F85+F86+F87+F88+F89+F90+F91</f>
        <v>0</v>
      </c>
      <c r="G84" s="149">
        <f t="shared" ref="G84" si="13">+G85+G86+G87+G88+G89+G90+G91</f>
        <v>0</v>
      </c>
    </row>
    <row r="85" spans="1:7" x14ac:dyDescent="0.25">
      <c r="A85" s="39" t="s">
        <v>310</v>
      </c>
      <c r="B85" s="144">
        <v>0</v>
      </c>
      <c r="C85" s="144">
        <v>0</v>
      </c>
      <c r="D85" s="138">
        <f>+B85+C85</f>
        <v>0</v>
      </c>
      <c r="E85" s="138">
        <v>0</v>
      </c>
      <c r="F85" s="138">
        <v>0</v>
      </c>
      <c r="G85" s="138">
        <f>+D85-E85</f>
        <v>0</v>
      </c>
    </row>
    <row r="86" spans="1:7" x14ac:dyDescent="0.25">
      <c r="A86" s="39" t="s">
        <v>311</v>
      </c>
      <c r="B86" s="144">
        <v>0</v>
      </c>
      <c r="C86" s="144">
        <v>0</v>
      </c>
      <c r="D86" s="138">
        <f t="shared" ref="D86:D91" si="14">+B86+C86</f>
        <v>0</v>
      </c>
      <c r="E86" s="138">
        <v>0</v>
      </c>
      <c r="F86" s="138">
        <v>0</v>
      </c>
      <c r="G86" s="138">
        <f t="shared" ref="G86:G91" si="15">+D86-E86</f>
        <v>0</v>
      </c>
    </row>
    <row r="87" spans="1:7" x14ac:dyDescent="0.25">
      <c r="A87" s="39" t="s">
        <v>312</v>
      </c>
      <c r="B87" s="144">
        <v>0</v>
      </c>
      <c r="C87" s="144">
        <v>0</v>
      </c>
      <c r="D87" s="138">
        <f t="shared" si="14"/>
        <v>0</v>
      </c>
      <c r="E87" s="138">
        <v>0</v>
      </c>
      <c r="F87" s="138">
        <v>0</v>
      </c>
      <c r="G87" s="138">
        <f t="shared" si="15"/>
        <v>0</v>
      </c>
    </row>
    <row r="88" spans="1:7" x14ac:dyDescent="0.25">
      <c r="A88" s="39" t="s">
        <v>313</v>
      </c>
      <c r="B88" s="144">
        <v>0</v>
      </c>
      <c r="C88" s="144">
        <v>0</v>
      </c>
      <c r="D88" s="138">
        <f t="shared" si="14"/>
        <v>0</v>
      </c>
      <c r="E88" s="138">
        <v>0</v>
      </c>
      <c r="F88" s="138">
        <v>0</v>
      </c>
      <c r="G88" s="138">
        <f t="shared" si="15"/>
        <v>0</v>
      </c>
    </row>
    <row r="89" spans="1:7" x14ac:dyDescent="0.25">
      <c r="A89" s="39" t="s">
        <v>314</v>
      </c>
      <c r="B89" s="144">
        <v>0</v>
      </c>
      <c r="C89" s="144">
        <v>0</v>
      </c>
      <c r="D89" s="138">
        <f t="shared" si="14"/>
        <v>0</v>
      </c>
      <c r="E89" s="138">
        <v>0</v>
      </c>
      <c r="F89" s="138">
        <v>0</v>
      </c>
      <c r="G89" s="138">
        <f t="shared" si="15"/>
        <v>0</v>
      </c>
    </row>
    <row r="90" spans="1:7" x14ac:dyDescent="0.25">
      <c r="A90" s="39" t="s">
        <v>315</v>
      </c>
      <c r="B90" s="144">
        <v>0</v>
      </c>
      <c r="C90" s="144">
        <v>0</v>
      </c>
      <c r="D90" s="138">
        <f t="shared" si="14"/>
        <v>0</v>
      </c>
      <c r="E90" s="138">
        <v>0</v>
      </c>
      <c r="F90" s="138">
        <v>0</v>
      </c>
      <c r="G90" s="138">
        <f t="shared" si="15"/>
        <v>0</v>
      </c>
    </row>
    <row r="91" spans="1:7" x14ac:dyDescent="0.25">
      <c r="A91" s="39" t="s">
        <v>316</v>
      </c>
      <c r="B91" s="144">
        <v>0</v>
      </c>
      <c r="C91" s="144">
        <v>0</v>
      </c>
      <c r="D91" s="138">
        <f t="shared" si="14"/>
        <v>0</v>
      </c>
      <c r="E91" s="138">
        <v>0</v>
      </c>
      <c r="F91" s="138">
        <v>0</v>
      </c>
      <c r="G91" s="138">
        <f t="shared" si="15"/>
        <v>0</v>
      </c>
    </row>
    <row r="92" spans="1:7" x14ac:dyDescent="0.25">
      <c r="A92" s="40" t="s">
        <v>317</v>
      </c>
      <c r="B92" s="149">
        <f>+B93+B94+B95+B96+B97+B98+B99+B100+B101</f>
        <v>0</v>
      </c>
      <c r="C92" s="149">
        <f t="shared" ref="C92" si="16">+C93+C94+C95+C96+C97+C98+C99+C100+C101</f>
        <v>0</v>
      </c>
      <c r="D92" s="149">
        <f t="shared" ref="D92" si="17">+D93+D94+D95+D96+D97+D98+D99+D100+D101</f>
        <v>0</v>
      </c>
      <c r="E92" s="149">
        <f t="shared" ref="E92" si="18">+E93+E94+E95+E96+E97+E98+E99+E100+E101</f>
        <v>0</v>
      </c>
      <c r="F92" s="149">
        <f t="shared" ref="F92" si="19">+F93+F94+F95+F96+F97+F98+F99+F100+F101</f>
        <v>0</v>
      </c>
      <c r="G92" s="149">
        <f t="shared" ref="G92" si="20">+G93+G94+G95+G96+G97+G98+G99+G100+G101</f>
        <v>0</v>
      </c>
    </row>
    <row r="93" spans="1:7" x14ac:dyDescent="0.25">
      <c r="A93" s="39" t="s">
        <v>318</v>
      </c>
      <c r="B93" s="144">
        <v>0</v>
      </c>
      <c r="C93" s="144">
        <v>0</v>
      </c>
      <c r="D93" s="138">
        <f t="shared" ref="D93:D101" si="21">+B93+C93</f>
        <v>0</v>
      </c>
      <c r="E93" s="138">
        <v>0</v>
      </c>
      <c r="F93" s="138">
        <v>0</v>
      </c>
      <c r="G93" s="138">
        <f t="shared" ref="G93:G101" si="22">+D93-E93</f>
        <v>0</v>
      </c>
    </row>
    <row r="94" spans="1:7" x14ac:dyDescent="0.25">
      <c r="A94" s="39" t="s">
        <v>319</v>
      </c>
      <c r="B94" s="144">
        <v>0</v>
      </c>
      <c r="C94" s="144">
        <v>0</v>
      </c>
      <c r="D94" s="138">
        <f t="shared" si="21"/>
        <v>0</v>
      </c>
      <c r="E94" s="138">
        <v>0</v>
      </c>
      <c r="F94" s="138">
        <v>0</v>
      </c>
      <c r="G94" s="138">
        <f t="shared" si="22"/>
        <v>0</v>
      </c>
    </row>
    <row r="95" spans="1:7" x14ac:dyDescent="0.25">
      <c r="A95" s="39" t="s">
        <v>320</v>
      </c>
      <c r="B95" s="144">
        <v>0</v>
      </c>
      <c r="C95" s="144">
        <v>0</v>
      </c>
      <c r="D95" s="138">
        <f t="shared" si="21"/>
        <v>0</v>
      </c>
      <c r="E95" s="138">
        <v>0</v>
      </c>
      <c r="F95" s="138">
        <v>0</v>
      </c>
      <c r="G95" s="138">
        <f t="shared" si="22"/>
        <v>0</v>
      </c>
    </row>
    <row r="96" spans="1:7" x14ac:dyDescent="0.25">
      <c r="A96" s="39" t="s">
        <v>321</v>
      </c>
      <c r="B96" s="144">
        <v>0</v>
      </c>
      <c r="C96" s="144">
        <v>0</v>
      </c>
      <c r="D96" s="138">
        <f t="shared" si="21"/>
        <v>0</v>
      </c>
      <c r="E96" s="138">
        <v>0</v>
      </c>
      <c r="F96" s="138">
        <v>0</v>
      </c>
      <c r="G96" s="138">
        <f t="shared" si="22"/>
        <v>0</v>
      </c>
    </row>
    <row r="97" spans="1:7" x14ac:dyDescent="0.25">
      <c r="A97" s="39" t="s">
        <v>322</v>
      </c>
      <c r="B97" s="144">
        <v>0</v>
      </c>
      <c r="C97" s="144">
        <v>0</v>
      </c>
      <c r="D97" s="138">
        <f t="shared" si="21"/>
        <v>0</v>
      </c>
      <c r="E97" s="138">
        <v>0</v>
      </c>
      <c r="F97" s="138">
        <v>0</v>
      </c>
      <c r="G97" s="138">
        <f t="shared" si="22"/>
        <v>0</v>
      </c>
    </row>
    <row r="98" spans="1:7" x14ac:dyDescent="0.25">
      <c r="A98" s="39" t="s">
        <v>323</v>
      </c>
      <c r="B98" s="144">
        <v>0</v>
      </c>
      <c r="C98" s="144">
        <v>0</v>
      </c>
      <c r="D98" s="138">
        <f t="shared" si="21"/>
        <v>0</v>
      </c>
      <c r="E98" s="138">
        <v>0</v>
      </c>
      <c r="F98" s="138">
        <v>0</v>
      </c>
      <c r="G98" s="138">
        <f t="shared" si="22"/>
        <v>0</v>
      </c>
    </row>
    <row r="99" spans="1:7" x14ac:dyDescent="0.25">
      <c r="A99" s="39" t="s">
        <v>324</v>
      </c>
      <c r="B99" s="144">
        <v>0</v>
      </c>
      <c r="C99" s="144">
        <v>0</v>
      </c>
      <c r="D99" s="138">
        <f t="shared" si="21"/>
        <v>0</v>
      </c>
      <c r="E99" s="138">
        <v>0</v>
      </c>
      <c r="F99" s="138">
        <v>0</v>
      </c>
      <c r="G99" s="138">
        <f t="shared" si="22"/>
        <v>0</v>
      </c>
    </row>
    <row r="100" spans="1:7" x14ac:dyDescent="0.25">
      <c r="A100" s="39" t="s">
        <v>325</v>
      </c>
      <c r="B100" s="144">
        <v>0</v>
      </c>
      <c r="C100" s="144">
        <v>0</v>
      </c>
      <c r="D100" s="138">
        <f t="shared" si="21"/>
        <v>0</v>
      </c>
      <c r="E100" s="138">
        <v>0</v>
      </c>
      <c r="F100" s="138">
        <v>0</v>
      </c>
      <c r="G100" s="138">
        <f t="shared" si="22"/>
        <v>0</v>
      </c>
    </row>
    <row r="101" spans="1:7" x14ac:dyDescent="0.25">
      <c r="A101" s="39" t="s">
        <v>326</v>
      </c>
      <c r="B101" s="144">
        <v>0</v>
      </c>
      <c r="C101" s="144">
        <v>0</v>
      </c>
      <c r="D101" s="138">
        <f t="shared" si="21"/>
        <v>0</v>
      </c>
      <c r="E101" s="138">
        <v>0</v>
      </c>
      <c r="F101" s="138">
        <v>0</v>
      </c>
      <c r="G101" s="138">
        <f t="shared" si="22"/>
        <v>0</v>
      </c>
    </row>
    <row r="102" spans="1:7" x14ac:dyDescent="0.25">
      <c r="A102" s="40" t="s">
        <v>327</v>
      </c>
      <c r="B102" s="149">
        <f>+B103+B104+B105+B106+B107+B108+B109+B110+B111</f>
        <v>0</v>
      </c>
      <c r="C102" s="149">
        <f t="shared" ref="C102" si="23">+C103+C104+C105+C106+C107+C108+C109+C110+C111</f>
        <v>0</v>
      </c>
      <c r="D102" s="149">
        <f t="shared" ref="D102" si="24">+D103+D104+D105+D106+D107+D108+D109+D110+D111</f>
        <v>0</v>
      </c>
      <c r="E102" s="149">
        <f t="shared" ref="E102" si="25">+E103+E104+E105+E106+E107+E108+E109+E110+E111</f>
        <v>0</v>
      </c>
      <c r="F102" s="149">
        <f t="shared" ref="F102" si="26">+F103+F104+F105+F106+F107+F108+F109+F110+F111</f>
        <v>0</v>
      </c>
      <c r="G102" s="149">
        <f t="shared" ref="G102" si="27">+G103+G104+G105+G106+G107+G108+G109+G110+G111</f>
        <v>0</v>
      </c>
    </row>
    <row r="103" spans="1:7" x14ac:dyDescent="0.25">
      <c r="A103" s="39" t="s">
        <v>328</v>
      </c>
      <c r="B103" s="144">
        <v>0</v>
      </c>
      <c r="C103" s="144">
        <v>0</v>
      </c>
      <c r="D103" s="138">
        <f t="shared" ref="D103:D111" si="28">+B103+C103</f>
        <v>0</v>
      </c>
      <c r="E103" s="138">
        <v>0</v>
      </c>
      <c r="F103" s="138">
        <v>0</v>
      </c>
      <c r="G103" s="138">
        <f t="shared" ref="G103:G111" si="29">+D103-E103</f>
        <v>0</v>
      </c>
    </row>
    <row r="104" spans="1:7" x14ac:dyDescent="0.25">
      <c r="A104" s="39" t="s">
        <v>329</v>
      </c>
      <c r="B104" s="144">
        <v>0</v>
      </c>
      <c r="C104" s="144">
        <v>0</v>
      </c>
      <c r="D104" s="138">
        <f t="shared" si="28"/>
        <v>0</v>
      </c>
      <c r="E104" s="138">
        <v>0</v>
      </c>
      <c r="F104" s="138">
        <v>0</v>
      </c>
      <c r="G104" s="138">
        <f t="shared" si="29"/>
        <v>0</v>
      </c>
    </row>
    <row r="105" spans="1:7" x14ac:dyDescent="0.25">
      <c r="A105" s="39" t="s">
        <v>330</v>
      </c>
      <c r="B105" s="144">
        <v>0</v>
      </c>
      <c r="C105" s="144">
        <v>0</v>
      </c>
      <c r="D105" s="138">
        <f t="shared" si="28"/>
        <v>0</v>
      </c>
      <c r="E105" s="138">
        <v>0</v>
      </c>
      <c r="F105" s="138">
        <v>0</v>
      </c>
      <c r="G105" s="138">
        <f t="shared" si="29"/>
        <v>0</v>
      </c>
    </row>
    <row r="106" spans="1:7" x14ac:dyDescent="0.25">
      <c r="A106" s="39" t="s">
        <v>331</v>
      </c>
      <c r="B106" s="144">
        <v>0</v>
      </c>
      <c r="C106" s="144">
        <v>0</v>
      </c>
      <c r="D106" s="138">
        <f t="shared" si="28"/>
        <v>0</v>
      </c>
      <c r="E106" s="138">
        <v>0</v>
      </c>
      <c r="F106" s="138">
        <v>0</v>
      </c>
      <c r="G106" s="138">
        <f t="shared" si="29"/>
        <v>0</v>
      </c>
    </row>
    <row r="107" spans="1:7" x14ac:dyDescent="0.25">
      <c r="A107" s="39" t="s">
        <v>332</v>
      </c>
      <c r="B107" s="144">
        <v>0</v>
      </c>
      <c r="C107" s="144">
        <v>0</v>
      </c>
      <c r="D107" s="138">
        <f t="shared" si="28"/>
        <v>0</v>
      </c>
      <c r="E107" s="138">
        <v>0</v>
      </c>
      <c r="F107" s="138">
        <v>0</v>
      </c>
      <c r="G107" s="138">
        <f t="shared" si="29"/>
        <v>0</v>
      </c>
    </row>
    <row r="108" spans="1:7" x14ac:dyDescent="0.25">
      <c r="A108" s="39" t="s">
        <v>333</v>
      </c>
      <c r="B108" s="144">
        <v>0</v>
      </c>
      <c r="C108" s="144">
        <v>0</v>
      </c>
      <c r="D108" s="138">
        <f t="shared" si="28"/>
        <v>0</v>
      </c>
      <c r="E108" s="138">
        <v>0</v>
      </c>
      <c r="F108" s="138">
        <v>0</v>
      </c>
      <c r="G108" s="138">
        <f t="shared" si="29"/>
        <v>0</v>
      </c>
    </row>
    <row r="109" spans="1:7" x14ac:dyDescent="0.25">
      <c r="A109" s="39" t="s">
        <v>334</v>
      </c>
      <c r="B109" s="144">
        <v>0</v>
      </c>
      <c r="C109" s="144">
        <v>0</v>
      </c>
      <c r="D109" s="138">
        <f t="shared" si="28"/>
        <v>0</v>
      </c>
      <c r="E109" s="138">
        <v>0</v>
      </c>
      <c r="F109" s="138">
        <v>0</v>
      </c>
      <c r="G109" s="138">
        <f t="shared" si="29"/>
        <v>0</v>
      </c>
    </row>
    <row r="110" spans="1:7" x14ac:dyDescent="0.25">
      <c r="A110" s="39" t="s">
        <v>335</v>
      </c>
      <c r="B110" s="144">
        <v>0</v>
      </c>
      <c r="C110" s="144">
        <v>0</v>
      </c>
      <c r="D110" s="138">
        <f t="shared" si="28"/>
        <v>0</v>
      </c>
      <c r="E110" s="138">
        <v>0</v>
      </c>
      <c r="F110" s="138">
        <v>0</v>
      </c>
      <c r="G110" s="138">
        <f t="shared" si="29"/>
        <v>0</v>
      </c>
    </row>
    <row r="111" spans="1:7" x14ac:dyDescent="0.25">
      <c r="A111" s="39" t="s">
        <v>336</v>
      </c>
      <c r="B111" s="144">
        <v>0</v>
      </c>
      <c r="C111" s="144">
        <v>0</v>
      </c>
      <c r="D111" s="138">
        <f t="shared" si="28"/>
        <v>0</v>
      </c>
      <c r="E111" s="138">
        <v>0</v>
      </c>
      <c r="F111" s="138">
        <v>0</v>
      </c>
      <c r="G111" s="138">
        <f t="shared" si="29"/>
        <v>0</v>
      </c>
    </row>
    <row r="112" spans="1:7" x14ac:dyDescent="0.25">
      <c r="A112" s="40" t="s">
        <v>337</v>
      </c>
      <c r="B112" s="149">
        <f>+B113+B114+B115+B116+B117+B118+B119+B120+B121</f>
        <v>0</v>
      </c>
      <c r="C112" s="149">
        <f t="shared" ref="C112" si="30">+C113+C114+C115+C116+C117+C118+C119+C120+C121</f>
        <v>0</v>
      </c>
      <c r="D112" s="149">
        <f t="shared" ref="D112" si="31">+D113+D114+D115+D116+D117+D118+D119+D120+D121</f>
        <v>0</v>
      </c>
      <c r="E112" s="149">
        <f t="shared" ref="E112" si="32">+E113+E114+E115+E116+E117+E118+E119+E120+E121</f>
        <v>0</v>
      </c>
      <c r="F112" s="149">
        <f t="shared" ref="F112" si="33">+F113+F114+F115+F116+F117+F118+F119+F120+F121</f>
        <v>0</v>
      </c>
      <c r="G112" s="149">
        <f t="shared" ref="G112" si="34">+G113+G114+G115+G116+G117+G118+G119+G120+G121</f>
        <v>0</v>
      </c>
    </row>
    <row r="113" spans="1:7" x14ac:dyDescent="0.25">
      <c r="A113" s="39" t="s">
        <v>338</v>
      </c>
      <c r="B113" s="144">
        <v>0</v>
      </c>
      <c r="C113" s="144">
        <v>0</v>
      </c>
      <c r="D113" s="138">
        <f t="shared" ref="D113:D121" si="35">+B113+C113</f>
        <v>0</v>
      </c>
      <c r="E113" s="138">
        <v>0</v>
      </c>
      <c r="F113" s="138">
        <v>0</v>
      </c>
      <c r="G113" s="138">
        <f t="shared" ref="G113:G121" si="36">+D113-E113</f>
        <v>0</v>
      </c>
    </row>
    <row r="114" spans="1:7" x14ac:dyDescent="0.25">
      <c r="A114" s="39" t="s">
        <v>339</v>
      </c>
      <c r="B114" s="144">
        <v>0</v>
      </c>
      <c r="C114" s="144">
        <v>0</v>
      </c>
      <c r="D114" s="138">
        <f t="shared" si="35"/>
        <v>0</v>
      </c>
      <c r="E114" s="138">
        <v>0</v>
      </c>
      <c r="F114" s="138">
        <v>0</v>
      </c>
      <c r="G114" s="138">
        <f t="shared" si="36"/>
        <v>0</v>
      </c>
    </row>
    <row r="115" spans="1:7" x14ac:dyDescent="0.25">
      <c r="A115" s="39" t="s">
        <v>340</v>
      </c>
      <c r="B115" s="144">
        <v>0</v>
      </c>
      <c r="C115" s="144">
        <v>0</v>
      </c>
      <c r="D115" s="138">
        <f t="shared" si="35"/>
        <v>0</v>
      </c>
      <c r="E115" s="138">
        <v>0</v>
      </c>
      <c r="F115" s="138">
        <v>0</v>
      </c>
      <c r="G115" s="138">
        <f t="shared" si="36"/>
        <v>0</v>
      </c>
    </row>
    <row r="116" spans="1:7" x14ac:dyDescent="0.25">
      <c r="A116" s="39" t="s">
        <v>341</v>
      </c>
      <c r="B116" s="144">
        <v>0</v>
      </c>
      <c r="C116" s="144">
        <v>0</v>
      </c>
      <c r="D116" s="138">
        <f t="shared" si="35"/>
        <v>0</v>
      </c>
      <c r="E116" s="138">
        <v>0</v>
      </c>
      <c r="F116" s="138">
        <v>0</v>
      </c>
      <c r="G116" s="138">
        <f t="shared" si="36"/>
        <v>0</v>
      </c>
    </row>
    <row r="117" spans="1:7" x14ac:dyDescent="0.25">
      <c r="A117" s="39" t="s">
        <v>342</v>
      </c>
      <c r="B117" s="144">
        <v>0</v>
      </c>
      <c r="C117" s="144">
        <v>0</v>
      </c>
      <c r="D117" s="138">
        <f t="shared" si="35"/>
        <v>0</v>
      </c>
      <c r="E117" s="138">
        <v>0</v>
      </c>
      <c r="F117" s="138">
        <v>0</v>
      </c>
      <c r="G117" s="138">
        <f t="shared" si="36"/>
        <v>0</v>
      </c>
    </row>
    <row r="118" spans="1:7" x14ac:dyDescent="0.25">
      <c r="A118" s="39" t="s">
        <v>343</v>
      </c>
      <c r="B118" s="144">
        <v>0</v>
      </c>
      <c r="C118" s="144">
        <v>0</v>
      </c>
      <c r="D118" s="138">
        <f t="shared" si="35"/>
        <v>0</v>
      </c>
      <c r="E118" s="138">
        <v>0</v>
      </c>
      <c r="F118" s="138">
        <v>0</v>
      </c>
      <c r="G118" s="138">
        <f t="shared" si="36"/>
        <v>0</v>
      </c>
    </row>
    <row r="119" spans="1:7" x14ac:dyDescent="0.25">
      <c r="A119" s="39" t="s">
        <v>344</v>
      </c>
      <c r="B119" s="144">
        <v>0</v>
      </c>
      <c r="C119" s="144">
        <v>0</v>
      </c>
      <c r="D119" s="138">
        <f t="shared" si="35"/>
        <v>0</v>
      </c>
      <c r="E119" s="138">
        <v>0</v>
      </c>
      <c r="F119" s="138">
        <v>0</v>
      </c>
      <c r="G119" s="138">
        <f t="shared" si="36"/>
        <v>0</v>
      </c>
    </row>
    <row r="120" spans="1:7" x14ac:dyDescent="0.25">
      <c r="A120" s="39" t="s">
        <v>345</v>
      </c>
      <c r="B120" s="144">
        <v>0</v>
      </c>
      <c r="C120" s="144">
        <v>0</v>
      </c>
      <c r="D120" s="138">
        <f t="shared" si="35"/>
        <v>0</v>
      </c>
      <c r="E120" s="138">
        <v>0</v>
      </c>
      <c r="F120" s="138">
        <v>0</v>
      </c>
      <c r="G120" s="138">
        <f t="shared" si="36"/>
        <v>0</v>
      </c>
    </row>
    <row r="121" spans="1:7" x14ac:dyDescent="0.25">
      <c r="A121" s="39" t="s">
        <v>346</v>
      </c>
      <c r="B121" s="144">
        <v>0</v>
      </c>
      <c r="C121" s="144">
        <v>0</v>
      </c>
      <c r="D121" s="138">
        <f t="shared" si="35"/>
        <v>0</v>
      </c>
      <c r="E121" s="138">
        <v>0</v>
      </c>
      <c r="F121" s="138">
        <v>0</v>
      </c>
      <c r="G121" s="138">
        <f t="shared" si="36"/>
        <v>0</v>
      </c>
    </row>
    <row r="122" spans="1:7" x14ac:dyDescent="0.25">
      <c r="A122" s="40" t="s">
        <v>347</v>
      </c>
      <c r="B122" s="149">
        <f>+B123+B124+B125+B126+B127+B128+B129+B130+B131</f>
        <v>0</v>
      </c>
      <c r="C122" s="149">
        <f t="shared" ref="C122" si="37">+C123+C124+C125+C126+C127+C128+C129+C130+C131</f>
        <v>0</v>
      </c>
      <c r="D122" s="149">
        <f t="shared" ref="D122" si="38">+D123+D124+D125+D126+D127+D128+D129+D130+D131</f>
        <v>0</v>
      </c>
      <c r="E122" s="149">
        <f t="shared" ref="E122" si="39">+E123+E124+E125+E126+E127+E128+E129+E130+E131</f>
        <v>0</v>
      </c>
      <c r="F122" s="149">
        <f t="shared" ref="F122" si="40">+F123+F124+F125+F126+F127+F128+F129+F130+F131</f>
        <v>0</v>
      </c>
      <c r="G122" s="149">
        <f t="shared" ref="G122" si="41">+G123+G124+G125+G126+G127+G128+G129+G130+G131</f>
        <v>0</v>
      </c>
    </row>
    <row r="123" spans="1:7" x14ac:dyDescent="0.25">
      <c r="A123" s="39" t="s">
        <v>348</v>
      </c>
      <c r="B123" s="144">
        <v>0</v>
      </c>
      <c r="C123" s="144">
        <v>0</v>
      </c>
      <c r="D123" s="138">
        <f t="shared" ref="D123:D131" si="42">+B123+C123</f>
        <v>0</v>
      </c>
      <c r="E123" s="138">
        <v>0</v>
      </c>
      <c r="F123" s="138">
        <v>0</v>
      </c>
      <c r="G123" s="138">
        <f t="shared" ref="G123:G131" si="43">+D123-E123</f>
        <v>0</v>
      </c>
    </row>
    <row r="124" spans="1:7" x14ac:dyDescent="0.25">
      <c r="A124" s="39" t="s">
        <v>349</v>
      </c>
      <c r="B124" s="144">
        <v>0</v>
      </c>
      <c r="C124" s="144">
        <v>0</v>
      </c>
      <c r="D124" s="138">
        <f t="shared" si="42"/>
        <v>0</v>
      </c>
      <c r="E124" s="138">
        <v>0</v>
      </c>
      <c r="F124" s="138">
        <v>0</v>
      </c>
      <c r="G124" s="138">
        <f t="shared" si="43"/>
        <v>0</v>
      </c>
    </row>
    <row r="125" spans="1:7" x14ac:dyDescent="0.25">
      <c r="A125" s="39" t="s">
        <v>350</v>
      </c>
      <c r="B125" s="144">
        <v>0</v>
      </c>
      <c r="C125" s="144">
        <v>0</v>
      </c>
      <c r="D125" s="138">
        <f t="shared" si="42"/>
        <v>0</v>
      </c>
      <c r="E125" s="138">
        <v>0</v>
      </c>
      <c r="F125" s="138">
        <v>0</v>
      </c>
      <c r="G125" s="138">
        <f t="shared" si="43"/>
        <v>0</v>
      </c>
    </row>
    <row r="126" spans="1:7" x14ac:dyDescent="0.25">
      <c r="A126" s="39" t="s">
        <v>351</v>
      </c>
      <c r="B126" s="144">
        <v>0</v>
      </c>
      <c r="C126" s="144">
        <v>0</v>
      </c>
      <c r="D126" s="138">
        <f t="shared" si="42"/>
        <v>0</v>
      </c>
      <c r="E126" s="138">
        <v>0</v>
      </c>
      <c r="F126" s="138">
        <v>0</v>
      </c>
      <c r="G126" s="138">
        <f t="shared" si="43"/>
        <v>0</v>
      </c>
    </row>
    <row r="127" spans="1:7" x14ac:dyDescent="0.25">
      <c r="A127" s="39" t="s">
        <v>352</v>
      </c>
      <c r="B127" s="144">
        <v>0</v>
      </c>
      <c r="C127" s="144">
        <v>0</v>
      </c>
      <c r="D127" s="138">
        <f t="shared" si="42"/>
        <v>0</v>
      </c>
      <c r="E127" s="138">
        <v>0</v>
      </c>
      <c r="F127" s="138">
        <v>0</v>
      </c>
      <c r="G127" s="138">
        <f t="shared" si="43"/>
        <v>0</v>
      </c>
    </row>
    <row r="128" spans="1:7" x14ac:dyDescent="0.25">
      <c r="A128" s="39" t="s">
        <v>353</v>
      </c>
      <c r="B128" s="144">
        <v>0</v>
      </c>
      <c r="C128" s="144">
        <v>0</v>
      </c>
      <c r="D128" s="138">
        <f t="shared" si="42"/>
        <v>0</v>
      </c>
      <c r="E128" s="138">
        <v>0</v>
      </c>
      <c r="F128" s="138">
        <v>0</v>
      </c>
      <c r="G128" s="138">
        <f t="shared" si="43"/>
        <v>0</v>
      </c>
    </row>
    <row r="129" spans="1:7" x14ac:dyDescent="0.25">
      <c r="A129" s="39" t="s">
        <v>354</v>
      </c>
      <c r="B129" s="144">
        <v>0</v>
      </c>
      <c r="C129" s="144">
        <v>0</v>
      </c>
      <c r="D129" s="138">
        <f t="shared" si="42"/>
        <v>0</v>
      </c>
      <c r="E129" s="138">
        <v>0</v>
      </c>
      <c r="F129" s="138">
        <v>0</v>
      </c>
      <c r="G129" s="138">
        <f t="shared" si="43"/>
        <v>0</v>
      </c>
    </row>
    <row r="130" spans="1:7" x14ac:dyDescent="0.25">
      <c r="A130" s="39" t="s">
        <v>355</v>
      </c>
      <c r="B130" s="144">
        <v>0</v>
      </c>
      <c r="C130" s="144">
        <v>0</v>
      </c>
      <c r="D130" s="138">
        <f t="shared" si="42"/>
        <v>0</v>
      </c>
      <c r="E130" s="138">
        <v>0</v>
      </c>
      <c r="F130" s="138">
        <v>0</v>
      </c>
      <c r="G130" s="138">
        <f t="shared" si="43"/>
        <v>0</v>
      </c>
    </row>
    <row r="131" spans="1:7" x14ac:dyDescent="0.25">
      <c r="A131" s="39" t="s">
        <v>356</v>
      </c>
      <c r="B131" s="144">
        <v>0</v>
      </c>
      <c r="C131" s="144">
        <v>0</v>
      </c>
      <c r="D131" s="138">
        <f t="shared" si="42"/>
        <v>0</v>
      </c>
      <c r="E131" s="138">
        <v>0</v>
      </c>
      <c r="F131" s="138">
        <v>0</v>
      </c>
      <c r="G131" s="138">
        <f t="shared" si="43"/>
        <v>0</v>
      </c>
    </row>
    <row r="132" spans="1:7" x14ac:dyDescent="0.25">
      <c r="A132" s="40" t="s">
        <v>357</v>
      </c>
      <c r="B132" s="149">
        <f>+B133+B134+B135</f>
        <v>0</v>
      </c>
      <c r="C132" s="149">
        <f t="shared" ref="C132" si="44">+C133+C134+C135</f>
        <v>0</v>
      </c>
      <c r="D132" s="149">
        <f t="shared" ref="D132" si="45">+D133+D134+D135</f>
        <v>0</v>
      </c>
      <c r="E132" s="149">
        <f t="shared" ref="E132" si="46">+E133+E134+E135</f>
        <v>0</v>
      </c>
      <c r="F132" s="149">
        <f t="shared" ref="F132" si="47">+F133+F134+F135</f>
        <v>0</v>
      </c>
      <c r="G132" s="149">
        <f t="shared" ref="G132" si="48">+G133+G134+G135</f>
        <v>0</v>
      </c>
    </row>
    <row r="133" spans="1:7" x14ac:dyDescent="0.25">
      <c r="A133" s="39" t="s">
        <v>358</v>
      </c>
      <c r="B133" s="144">
        <v>0</v>
      </c>
      <c r="C133" s="144">
        <v>0</v>
      </c>
      <c r="D133" s="138">
        <f t="shared" ref="D133:D135" si="49">+B133+C133</f>
        <v>0</v>
      </c>
      <c r="E133" s="138">
        <v>0</v>
      </c>
      <c r="F133" s="138">
        <v>0</v>
      </c>
      <c r="G133" s="138">
        <f t="shared" ref="G133:G135" si="50">+D133-E133</f>
        <v>0</v>
      </c>
    </row>
    <row r="134" spans="1:7" x14ac:dyDescent="0.25">
      <c r="A134" s="39" t="s">
        <v>359</v>
      </c>
      <c r="B134" s="144">
        <v>0</v>
      </c>
      <c r="C134" s="144">
        <v>0</v>
      </c>
      <c r="D134" s="138">
        <f t="shared" si="49"/>
        <v>0</v>
      </c>
      <c r="E134" s="138">
        <v>0</v>
      </c>
      <c r="F134" s="138">
        <v>0</v>
      </c>
      <c r="G134" s="138">
        <f t="shared" si="50"/>
        <v>0</v>
      </c>
    </row>
    <row r="135" spans="1:7" x14ac:dyDescent="0.25">
      <c r="A135" s="39" t="s">
        <v>360</v>
      </c>
      <c r="B135" s="144">
        <v>0</v>
      </c>
      <c r="C135" s="144">
        <v>0</v>
      </c>
      <c r="D135" s="138">
        <f t="shared" si="49"/>
        <v>0</v>
      </c>
      <c r="E135" s="138">
        <v>0</v>
      </c>
      <c r="F135" s="138">
        <v>0</v>
      </c>
      <c r="G135" s="138">
        <f t="shared" si="50"/>
        <v>0</v>
      </c>
    </row>
    <row r="136" spans="1:7" x14ac:dyDescent="0.25">
      <c r="A136" s="40" t="s">
        <v>361</v>
      </c>
      <c r="B136" s="149">
        <f>+B137+B138+B139+B140+B141+B142+B143+B144</f>
        <v>0</v>
      </c>
      <c r="C136" s="149">
        <f t="shared" ref="C136" si="51">+C137+C138+C139+C140+C141+C142+C143+C144</f>
        <v>0</v>
      </c>
      <c r="D136" s="149">
        <f t="shared" ref="D136" si="52">+D137+D138+D139+D140+D141+D142+D143+D144</f>
        <v>0</v>
      </c>
      <c r="E136" s="149">
        <f t="shared" ref="E136" si="53">+E137+E138+E139+E140+E141+E142+E143+E144</f>
        <v>0</v>
      </c>
      <c r="F136" s="149">
        <f t="shared" ref="F136" si="54">+F137+F138+F139+F140+F141+F142+F143+F144</f>
        <v>0</v>
      </c>
      <c r="G136" s="149">
        <f t="shared" ref="G136" si="55">+G137+G138+G139+G140+G141+G142+G143+G144</f>
        <v>0</v>
      </c>
    </row>
    <row r="137" spans="1:7" x14ac:dyDescent="0.25">
      <c r="A137" s="39" t="s">
        <v>362</v>
      </c>
      <c r="B137" s="144">
        <v>0</v>
      </c>
      <c r="C137" s="144">
        <v>0</v>
      </c>
      <c r="D137" s="138">
        <f t="shared" ref="D137:D144" si="56">+B137+C137</f>
        <v>0</v>
      </c>
      <c r="E137" s="138">
        <v>0</v>
      </c>
      <c r="F137" s="138">
        <v>0</v>
      </c>
      <c r="G137" s="138">
        <f t="shared" ref="G137:G144" si="57">+D137-E137</f>
        <v>0</v>
      </c>
    </row>
    <row r="138" spans="1:7" x14ac:dyDescent="0.25">
      <c r="A138" s="39" t="s">
        <v>363</v>
      </c>
      <c r="B138" s="144">
        <v>0</v>
      </c>
      <c r="C138" s="144">
        <v>0</v>
      </c>
      <c r="D138" s="138">
        <f t="shared" si="56"/>
        <v>0</v>
      </c>
      <c r="E138" s="138">
        <v>0</v>
      </c>
      <c r="F138" s="138">
        <v>0</v>
      </c>
      <c r="G138" s="138">
        <f t="shared" si="57"/>
        <v>0</v>
      </c>
    </row>
    <row r="139" spans="1:7" x14ac:dyDescent="0.25">
      <c r="A139" s="39" t="s">
        <v>364</v>
      </c>
      <c r="B139" s="144">
        <v>0</v>
      </c>
      <c r="C139" s="144">
        <v>0</v>
      </c>
      <c r="D139" s="138">
        <f t="shared" si="56"/>
        <v>0</v>
      </c>
      <c r="E139" s="138">
        <v>0</v>
      </c>
      <c r="F139" s="138">
        <v>0</v>
      </c>
      <c r="G139" s="138">
        <f t="shared" si="57"/>
        <v>0</v>
      </c>
    </row>
    <row r="140" spans="1:7" x14ac:dyDescent="0.25">
      <c r="A140" s="39" t="s">
        <v>365</v>
      </c>
      <c r="B140" s="144">
        <v>0</v>
      </c>
      <c r="C140" s="144">
        <v>0</v>
      </c>
      <c r="D140" s="138">
        <f t="shared" si="56"/>
        <v>0</v>
      </c>
      <c r="E140" s="138">
        <v>0</v>
      </c>
      <c r="F140" s="138">
        <v>0</v>
      </c>
      <c r="G140" s="138">
        <f t="shared" si="57"/>
        <v>0</v>
      </c>
    </row>
    <row r="141" spans="1:7" x14ac:dyDescent="0.25">
      <c r="A141" s="39" t="s">
        <v>366</v>
      </c>
      <c r="B141" s="144">
        <v>0</v>
      </c>
      <c r="C141" s="144">
        <v>0</v>
      </c>
      <c r="D141" s="138">
        <f t="shared" si="56"/>
        <v>0</v>
      </c>
      <c r="E141" s="138">
        <v>0</v>
      </c>
      <c r="F141" s="138">
        <v>0</v>
      </c>
      <c r="G141" s="138">
        <f t="shared" si="57"/>
        <v>0</v>
      </c>
    </row>
    <row r="142" spans="1:7" x14ac:dyDescent="0.25">
      <c r="A142" s="39" t="s">
        <v>367</v>
      </c>
      <c r="B142" s="144">
        <v>0</v>
      </c>
      <c r="C142" s="144">
        <v>0</v>
      </c>
      <c r="D142" s="138">
        <f t="shared" si="56"/>
        <v>0</v>
      </c>
      <c r="E142" s="138">
        <v>0</v>
      </c>
      <c r="F142" s="138">
        <v>0</v>
      </c>
      <c r="G142" s="138">
        <f t="shared" si="57"/>
        <v>0</v>
      </c>
    </row>
    <row r="143" spans="1:7" x14ac:dyDescent="0.25">
      <c r="A143" s="39" t="s">
        <v>368</v>
      </c>
      <c r="B143" s="144">
        <v>0</v>
      </c>
      <c r="C143" s="144">
        <v>0</v>
      </c>
      <c r="D143" s="138">
        <f t="shared" si="56"/>
        <v>0</v>
      </c>
      <c r="E143" s="138">
        <v>0</v>
      </c>
      <c r="F143" s="138">
        <v>0</v>
      </c>
      <c r="G143" s="138">
        <f t="shared" si="57"/>
        <v>0</v>
      </c>
    </row>
    <row r="144" spans="1:7" x14ac:dyDescent="0.25">
      <c r="A144" s="39" t="s">
        <v>369</v>
      </c>
      <c r="B144" s="144">
        <v>0</v>
      </c>
      <c r="C144" s="144">
        <v>0</v>
      </c>
      <c r="D144" s="138">
        <f t="shared" si="56"/>
        <v>0</v>
      </c>
      <c r="E144" s="138">
        <v>0</v>
      </c>
      <c r="F144" s="138">
        <v>0</v>
      </c>
      <c r="G144" s="138">
        <f t="shared" si="57"/>
        <v>0</v>
      </c>
    </row>
    <row r="145" spans="1:7" x14ac:dyDescent="0.25">
      <c r="A145" s="40" t="s">
        <v>370</v>
      </c>
      <c r="B145" s="149">
        <f>+B146+B147+B148</f>
        <v>0</v>
      </c>
      <c r="C145" s="149">
        <f t="shared" ref="C145" si="58">+C146+C147+C148</f>
        <v>0</v>
      </c>
      <c r="D145" s="149">
        <f t="shared" ref="D145" si="59">+D146+D147+D148</f>
        <v>0</v>
      </c>
      <c r="E145" s="149">
        <f t="shared" ref="E145" si="60">+E146+E147+E148</f>
        <v>0</v>
      </c>
      <c r="F145" s="149">
        <f t="shared" ref="F145" si="61">+F146+F147+F148</f>
        <v>0</v>
      </c>
      <c r="G145" s="149">
        <f t="shared" ref="G145" si="62">+G146+G147+G148</f>
        <v>0</v>
      </c>
    </row>
    <row r="146" spans="1:7" x14ac:dyDescent="0.25">
      <c r="A146" s="39" t="s">
        <v>371</v>
      </c>
      <c r="B146" s="144">
        <v>0</v>
      </c>
      <c r="C146" s="144">
        <v>0</v>
      </c>
      <c r="D146" s="138">
        <f t="shared" ref="D146:D148" si="63">+B146+C146</f>
        <v>0</v>
      </c>
      <c r="E146" s="138">
        <v>0</v>
      </c>
      <c r="F146" s="138">
        <v>0</v>
      </c>
      <c r="G146" s="138">
        <f t="shared" ref="G146:G148" si="64">+D146-E146</f>
        <v>0</v>
      </c>
    </row>
    <row r="147" spans="1:7" x14ac:dyDescent="0.25">
      <c r="A147" s="39" t="s">
        <v>372</v>
      </c>
      <c r="B147" s="144">
        <v>0</v>
      </c>
      <c r="C147" s="144">
        <v>0</v>
      </c>
      <c r="D147" s="138">
        <f t="shared" si="63"/>
        <v>0</v>
      </c>
      <c r="E147" s="138">
        <v>0</v>
      </c>
      <c r="F147" s="138">
        <v>0</v>
      </c>
      <c r="G147" s="138">
        <f t="shared" si="64"/>
        <v>0</v>
      </c>
    </row>
    <row r="148" spans="1:7" x14ac:dyDescent="0.25">
      <c r="A148" s="39" t="s">
        <v>373</v>
      </c>
      <c r="B148" s="144">
        <v>0</v>
      </c>
      <c r="C148" s="144">
        <v>0</v>
      </c>
      <c r="D148" s="138">
        <f t="shared" si="63"/>
        <v>0</v>
      </c>
      <c r="E148" s="138">
        <v>0</v>
      </c>
      <c r="F148" s="138">
        <v>0</v>
      </c>
      <c r="G148" s="138">
        <f t="shared" si="64"/>
        <v>0</v>
      </c>
    </row>
    <row r="149" spans="1:7" x14ac:dyDescent="0.25">
      <c r="A149" s="40" t="s">
        <v>374</v>
      </c>
      <c r="B149" s="149">
        <f>+B150+B151+B152+B153+B154+B155+B156</f>
        <v>0</v>
      </c>
      <c r="C149" s="149">
        <f t="shared" ref="C149" si="65">+C150+C151+C152+C153+C154+C155+C156</f>
        <v>0</v>
      </c>
      <c r="D149" s="149">
        <f t="shared" ref="D149" si="66">+D150+D151+D152+D153+D154+D155+D156</f>
        <v>0</v>
      </c>
      <c r="E149" s="149">
        <f t="shared" ref="E149" si="67">+E150+E151+E152+E153+E154+E155+E156</f>
        <v>0</v>
      </c>
      <c r="F149" s="149">
        <f t="shared" ref="F149" si="68">+F150+F151+F152+F153+F154+F155+F156</f>
        <v>0</v>
      </c>
      <c r="G149" s="149">
        <f t="shared" ref="G149" si="69">+G150+G151+G152+G153+G154+G155+G156</f>
        <v>0</v>
      </c>
    </row>
    <row r="150" spans="1:7" x14ac:dyDescent="0.25">
      <c r="A150" s="39" t="s">
        <v>375</v>
      </c>
      <c r="B150" s="144">
        <v>0</v>
      </c>
      <c r="C150" s="144">
        <v>0</v>
      </c>
      <c r="D150" s="138">
        <f t="shared" ref="D150:D156" si="70">+B150+C150</f>
        <v>0</v>
      </c>
      <c r="E150" s="138">
        <v>0</v>
      </c>
      <c r="F150" s="138">
        <v>0</v>
      </c>
      <c r="G150" s="138">
        <f t="shared" ref="G150:G156" si="71">+D150-E150</f>
        <v>0</v>
      </c>
    </row>
    <row r="151" spans="1:7" x14ac:dyDescent="0.25">
      <c r="A151" s="39" t="s">
        <v>376</v>
      </c>
      <c r="B151" s="144">
        <v>0</v>
      </c>
      <c r="C151" s="144">
        <v>0</v>
      </c>
      <c r="D151" s="138">
        <f t="shared" si="70"/>
        <v>0</v>
      </c>
      <c r="E151" s="138">
        <v>0</v>
      </c>
      <c r="F151" s="138">
        <v>0</v>
      </c>
      <c r="G151" s="138">
        <f t="shared" si="71"/>
        <v>0</v>
      </c>
    </row>
    <row r="152" spans="1:7" x14ac:dyDescent="0.25">
      <c r="A152" s="39" t="s">
        <v>377</v>
      </c>
      <c r="B152" s="144">
        <v>0</v>
      </c>
      <c r="C152" s="144">
        <v>0</v>
      </c>
      <c r="D152" s="138">
        <f t="shared" si="70"/>
        <v>0</v>
      </c>
      <c r="E152" s="138">
        <v>0</v>
      </c>
      <c r="F152" s="138">
        <v>0</v>
      </c>
      <c r="G152" s="138">
        <f t="shared" si="71"/>
        <v>0</v>
      </c>
    </row>
    <row r="153" spans="1:7" x14ac:dyDescent="0.25">
      <c r="A153" s="39" t="s">
        <v>378</v>
      </c>
      <c r="B153" s="144">
        <v>0</v>
      </c>
      <c r="C153" s="144">
        <v>0</v>
      </c>
      <c r="D153" s="138">
        <f t="shared" si="70"/>
        <v>0</v>
      </c>
      <c r="E153" s="138">
        <v>0</v>
      </c>
      <c r="F153" s="138">
        <v>0</v>
      </c>
      <c r="G153" s="138">
        <f t="shared" si="71"/>
        <v>0</v>
      </c>
    </row>
    <row r="154" spans="1:7" x14ac:dyDescent="0.25">
      <c r="A154" s="39" t="s">
        <v>379</v>
      </c>
      <c r="B154" s="144">
        <v>0</v>
      </c>
      <c r="C154" s="144">
        <v>0</v>
      </c>
      <c r="D154" s="138">
        <f t="shared" si="70"/>
        <v>0</v>
      </c>
      <c r="E154" s="138">
        <v>0</v>
      </c>
      <c r="F154" s="138">
        <v>0</v>
      </c>
      <c r="G154" s="138">
        <f t="shared" si="71"/>
        <v>0</v>
      </c>
    </row>
    <row r="155" spans="1:7" x14ac:dyDescent="0.25">
      <c r="A155" s="39" t="s">
        <v>380</v>
      </c>
      <c r="B155" s="144">
        <v>0</v>
      </c>
      <c r="C155" s="144">
        <v>0</v>
      </c>
      <c r="D155" s="138">
        <f t="shared" si="70"/>
        <v>0</v>
      </c>
      <c r="E155" s="138">
        <v>0</v>
      </c>
      <c r="F155" s="138">
        <v>0</v>
      </c>
      <c r="G155" s="138">
        <f t="shared" si="71"/>
        <v>0</v>
      </c>
    </row>
    <row r="156" spans="1:7" x14ac:dyDescent="0.25">
      <c r="A156" s="39" t="s">
        <v>381</v>
      </c>
      <c r="B156" s="144">
        <v>0</v>
      </c>
      <c r="C156" s="144">
        <v>0</v>
      </c>
      <c r="D156" s="138">
        <f t="shared" si="70"/>
        <v>0</v>
      </c>
      <c r="E156" s="138">
        <v>0</v>
      </c>
      <c r="F156" s="138">
        <v>0</v>
      </c>
      <c r="G156" s="138">
        <f t="shared" si="71"/>
        <v>0</v>
      </c>
    </row>
    <row r="157" spans="1:7" x14ac:dyDescent="0.25">
      <c r="A157" s="39"/>
      <c r="B157" s="144"/>
      <c r="C157" s="138"/>
      <c r="D157" s="138"/>
      <c r="E157" s="138"/>
      <c r="F157" s="138"/>
      <c r="G157" s="138"/>
    </row>
    <row r="158" spans="1:7" x14ac:dyDescent="0.25">
      <c r="A158" s="37" t="s">
        <v>383</v>
      </c>
      <c r="B158" s="149">
        <f>+B8+B83</f>
        <v>31593536</v>
      </c>
      <c r="C158" s="149">
        <f t="shared" ref="C158:G158" si="72">+C8+C83</f>
        <v>1697547.19</v>
      </c>
      <c r="D158" s="149">
        <f t="shared" si="72"/>
        <v>33291083.190000001</v>
      </c>
      <c r="E158" s="149">
        <f t="shared" si="72"/>
        <v>31549541.409999996</v>
      </c>
      <c r="F158" s="149">
        <f t="shared" si="72"/>
        <v>31467200.409999996</v>
      </c>
      <c r="G158" s="149">
        <f t="shared" si="72"/>
        <v>1741541.7799999998</v>
      </c>
    </row>
    <row r="159" spans="1:7" ht="15.75" thickBot="1" x14ac:dyDescent="0.3">
      <c r="A159" s="41"/>
      <c r="B159" s="145"/>
      <c r="C159" s="146"/>
      <c r="D159" s="146"/>
      <c r="E159" s="146"/>
      <c r="F159" s="146"/>
      <c r="G159" s="146"/>
    </row>
    <row r="160" spans="1:7" x14ac:dyDescent="0.25"/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ignoredErrors>
    <ignoredError sqref="D81 G81 D92:G14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4"/>
  <sheetViews>
    <sheetView topLeftCell="A4" workbookViewId="0">
      <selection activeCell="G9" sqref="G9"/>
    </sheetView>
  </sheetViews>
  <sheetFormatPr baseColWidth="10" defaultColWidth="0" defaultRowHeight="15" zeroHeight="1" outlineLevelRow="1" x14ac:dyDescent="0.25"/>
  <cols>
    <col min="1" max="1" width="40.28515625" style="86" customWidth="1"/>
    <col min="2" max="7" width="17.7109375" style="86" customWidth="1"/>
    <col min="8" max="16384" width="11.42578125" style="86" hidden="1"/>
  </cols>
  <sheetData>
    <row r="1" spans="1:7" x14ac:dyDescent="0.25">
      <c r="A1" s="262" t="str">
        <f>+'Edo de sit financiera detallado'!A1:G1</f>
        <v>Instituto Estatal de Transparencia, Acceso a la información Pública y Protección de Datos Personales</v>
      </c>
      <c r="B1" s="309"/>
      <c r="C1" s="309"/>
      <c r="D1" s="309"/>
      <c r="E1" s="309"/>
      <c r="F1" s="309"/>
      <c r="G1" s="263"/>
    </row>
    <row r="2" spans="1:7" x14ac:dyDescent="0.25">
      <c r="A2" s="247" t="s">
        <v>302</v>
      </c>
      <c r="B2" s="248"/>
      <c r="C2" s="248"/>
      <c r="D2" s="248"/>
      <c r="E2" s="248"/>
      <c r="F2" s="248"/>
      <c r="G2" s="249"/>
    </row>
    <row r="3" spans="1:7" x14ac:dyDescent="0.25">
      <c r="A3" s="247" t="s">
        <v>384</v>
      </c>
      <c r="B3" s="248"/>
      <c r="C3" s="248"/>
      <c r="D3" s="248"/>
      <c r="E3" s="248"/>
      <c r="F3" s="248"/>
      <c r="G3" s="249"/>
    </row>
    <row r="4" spans="1:7" x14ac:dyDescent="0.25">
      <c r="A4" s="247" t="s">
        <v>572</v>
      </c>
      <c r="B4" s="248"/>
      <c r="C4" s="248"/>
      <c r="D4" s="248"/>
      <c r="E4" s="248"/>
      <c r="F4" s="248"/>
      <c r="G4" s="249"/>
    </row>
    <row r="5" spans="1:7" ht="15.75" thickBot="1" x14ac:dyDescent="0.3">
      <c r="A5" s="250" t="s">
        <v>1</v>
      </c>
      <c r="B5" s="251"/>
      <c r="C5" s="251"/>
      <c r="D5" s="251"/>
      <c r="E5" s="251"/>
      <c r="F5" s="251"/>
      <c r="G5" s="252"/>
    </row>
    <row r="6" spans="1:7" ht="15.75" thickBot="1" x14ac:dyDescent="0.3">
      <c r="A6" s="264" t="s">
        <v>4</v>
      </c>
      <c r="B6" s="259" t="s">
        <v>304</v>
      </c>
      <c r="C6" s="260"/>
      <c r="D6" s="260"/>
      <c r="E6" s="260"/>
      <c r="F6" s="261"/>
      <c r="G6" s="264" t="s">
        <v>305</v>
      </c>
    </row>
    <row r="7" spans="1:7" ht="30.75" thickBot="1" x14ac:dyDescent="0.3">
      <c r="A7" s="265"/>
      <c r="B7" s="20" t="s">
        <v>189</v>
      </c>
      <c r="C7" s="20" t="s">
        <v>235</v>
      </c>
      <c r="D7" s="20" t="s">
        <v>236</v>
      </c>
      <c r="E7" s="20" t="s">
        <v>190</v>
      </c>
      <c r="F7" s="20" t="s">
        <v>207</v>
      </c>
      <c r="G7" s="265"/>
    </row>
    <row r="8" spans="1:7" x14ac:dyDescent="0.25">
      <c r="A8" s="84" t="s">
        <v>385</v>
      </c>
      <c r="B8" s="180"/>
      <c r="C8" s="180"/>
      <c r="D8" s="180"/>
      <c r="E8" s="180"/>
      <c r="F8" s="180"/>
      <c r="G8" s="180"/>
    </row>
    <row r="9" spans="1:7" x14ac:dyDescent="0.25">
      <c r="A9" s="84" t="s">
        <v>386</v>
      </c>
      <c r="B9" s="76">
        <f>+B10+B11+B12+B13+B14+B15+B16</f>
        <v>31593536</v>
      </c>
      <c r="C9" s="76">
        <f t="shared" ref="C9:G9" si="0">+C10+C11+C12+C13+C14+C15+C16</f>
        <v>1697547.19</v>
      </c>
      <c r="D9" s="76">
        <f t="shared" si="0"/>
        <v>33291083.190000001</v>
      </c>
      <c r="E9" s="76">
        <f t="shared" si="0"/>
        <v>31549541.409999996</v>
      </c>
      <c r="F9" s="76">
        <f t="shared" si="0"/>
        <v>31467200.409999996</v>
      </c>
      <c r="G9" s="76">
        <f t="shared" si="0"/>
        <v>1741541.7800000049</v>
      </c>
    </row>
    <row r="10" spans="1:7" ht="45" x14ac:dyDescent="0.25">
      <c r="A10" s="89" t="s">
        <v>565</v>
      </c>
      <c r="B10" s="102">
        <f>+'Clasif x objeto de gasto'!B8</f>
        <v>31593536</v>
      </c>
      <c r="C10" s="102">
        <f>+'Clasif x objeto de gasto'!C8</f>
        <v>1697547.19</v>
      </c>
      <c r="D10" s="102">
        <f>+B10+C10</f>
        <v>33291083.190000001</v>
      </c>
      <c r="E10" s="102">
        <f>+'Clasif x objeto de gasto'!E8</f>
        <v>31549541.409999996</v>
      </c>
      <c r="F10" s="102">
        <f>+'Clasif x objeto de gasto'!F8</f>
        <v>31467200.409999996</v>
      </c>
      <c r="G10" s="102">
        <f>+D10-E10</f>
        <v>1741541.7800000049</v>
      </c>
    </row>
    <row r="11" spans="1:7" hidden="1" outlineLevel="1" x14ac:dyDescent="0.25">
      <c r="A11" s="89" t="s">
        <v>387</v>
      </c>
      <c r="B11" s="102">
        <v>0</v>
      </c>
      <c r="C11" s="102">
        <v>0</v>
      </c>
      <c r="D11" s="102">
        <f t="shared" ref="D11:D17" si="1">+B11+C11</f>
        <v>0</v>
      </c>
      <c r="E11" s="102">
        <v>0</v>
      </c>
      <c r="F11" s="102">
        <v>0</v>
      </c>
      <c r="G11" s="102">
        <f t="shared" ref="G11:G17" si="2">+D11-E11</f>
        <v>0</v>
      </c>
    </row>
    <row r="12" spans="1:7" hidden="1" outlineLevel="1" x14ac:dyDescent="0.25">
      <c r="A12" s="89" t="s">
        <v>388</v>
      </c>
      <c r="B12" s="102">
        <v>0</v>
      </c>
      <c r="C12" s="102">
        <v>0</v>
      </c>
      <c r="D12" s="102">
        <f t="shared" si="1"/>
        <v>0</v>
      </c>
      <c r="E12" s="102">
        <v>0</v>
      </c>
      <c r="F12" s="102">
        <v>0</v>
      </c>
      <c r="G12" s="102">
        <f t="shared" si="2"/>
        <v>0</v>
      </c>
    </row>
    <row r="13" spans="1:7" hidden="1" outlineLevel="1" x14ac:dyDescent="0.25">
      <c r="A13" s="89" t="s">
        <v>389</v>
      </c>
      <c r="B13" s="102">
        <v>0</v>
      </c>
      <c r="C13" s="102">
        <v>0</v>
      </c>
      <c r="D13" s="102">
        <f t="shared" si="1"/>
        <v>0</v>
      </c>
      <c r="E13" s="102">
        <v>0</v>
      </c>
      <c r="F13" s="102">
        <v>0</v>
      </c>
      <c r="G13" s="102">
        <f t="shared" si="2"/>
        <v>0</v>
      </c>
    </row>
    <row r="14" spans="1:7" hidden="1" outlineLevel="1" x14ac:dyDescent="0.25">
      <c r="A14" s="89" t="s">
        <v>390</v>
      </c>
      <c r="B14" s="102">
        <v>0</v>
      </c>
      <c r="C14" s="102">
        <v>0</v>
      </c>
      <c r="D14" s="102">
        <f t="shared" si="1"/>
        <v>0</v>
      </c>
      <c r="E14" s="102">
        <v>0</v>
      </c>
      <c r="F14" s="102">
        <v>0</v>
      </c>
      <c r="G14" s="102">
        <f t="shared" si="2"/>
        <v>0</v>
      </c>
    </row>
    <row r="15" spans="1:7" hidden="1" outlineLevel="1" x14ac:dyDescent="0.25">
      <c r="A15" s="89" t="s">
        <v>391</v>
      </c>
      <c r="B15" s="102">
        <v>0</v>
      </c>
      <c r="C15" s="102">
        <v>0</v>
      </c>
      <c r="D15" s="102">
        <f t="shared" si="1"/>
        <v>0</v>
      </c>
      <c r="E15" s="102">
        <v>0</v>
      </c>
      <c r="F15" s="102">
        <v>0</v>
      </c>
      <c r="G15" s="102">
        <f t="shared" si="2"/>
        <v>0</v>
      </c>
    </row>
    <row r="16" spans="1:7" hidden="1" outlineLevel="1" x14ac:dyDescent="0.25">
      <c r="A16" s="89" t="s">
        <v>392</v>
      </c>
      <c r="B16" s="102">
        <v>0</v>
      </c>
      <c r="C16" s="102">
        <v>0</v>
      </c>
      <c r="D16" s="102">
        <f t="shared" si="1"/>
        <v>0</v>
      </c>
      <c r="E16" s="102">
        <v>0</v>
      </c>
      <c r="F16" s="102">
        <v>0</v>
      </c>
      <c r="G16" s="102">
        <f t="shared" si="2"/>
        <v>0</v>
      </c>
    </row>
    <row r="17" spans="1:7" hidden="1" outlineLevel="1" x14ac:dyDescent="0.25">
      <c r="A17" s="89" t="s">
        <v>393</v>
      </c>
      <c r="B17" s="102">
        <v>0</v>
      </c>
      <c r="C17" s="102">
        <v>0</v>
      </c>
      <c r="D17" s="102">
        <f t="shared" si="1"/>
        <v>0</v>
      </c>
      <c r="E17" s="102">
        <v>0</v>
      </c>
      <c r="F17" s="102">
        <v>0</v>
      </c>
      <c r="G17" s="102">
        <f t="shared" si="2"/>
        <v>0</v>
      </c>
    </row>
    <row r="18" spans="1:7" collapsed="1" x14ac:dyDescent="0.25">
      <c r="A18" s="89"/>
      <c r="B18" s="71"/>
      <c r="C18" s="71"/>
      <c r="D18" s="71"/>
      <c r="E18" s="71"/>
      <c r="F18" s="71"/>
      <c r="G18" s="71"/>
    </row>
    <row r="19" spans="1:7" x14ac:dyDescent="0.25">
      <c r="A19" s="87" t="s">
        <v>394</v>
      </c>
      <c r="B19" s="128"/>
      <c r="C19" s="128"/>
      <c r="D19" s="128"/>
      <c r="E19" s="128"/>
      <c r="F19" s="128"/>
      <c r="G19" s="128"/>
    </row>
    <row r="20" spans="1:7" x14ac:dyDescent="0.25">
      <c r="A20" s="87" t="s">
        <v>395</v>
      </c>
      <c r="B20" s="76">
        <f>+B21+B22+B23+B24+B25+B26+B27+B28</f>
        <v>0</v>
      </c>
      <c r="C20" s="76">
        <f t="shared" ref="C20:G20" si="3">+C21+C22+C23+C24+C25+C26+C27+C28</f>
        <v>0</v>
      </c>
      <c r="D20" s="76">
        <f t="shared" si="3"/>
        <v>0</v>
      </c>
      <c r="E20" s="76">
        <f t="shared" si="3"/>
        <v>0</v>
      </c>
      <c r="F20" s="76">
        <f t="shared" si="3"/>
        <v>0</v>
      </c>
      <c r="G20" s="76">
        <f t="shared" si="3"/>
        <v>0</v>
      </c>
    </row>
    <row r="21" spans="1:7" ht="45" x14ac:dyDescent="0.25">
      <c r="A21" s="89" t="s">
        <v>565</v>
      </c>
      <c r="B21" s="102">
        <v>0</v>
      </c>
      <c r="C21" s="102">
        <v>0</v>
      </c>
      <c r="D21" s="102">
        <f t="shared" ref="D21:D28" si="4">+B21+C21</f>
        <v>0</v>
      </c>
      <c r="E21" s="102">
        <v>0</v>
      </c>
      <c r="F21" s="102">
        <v>0</v>
      </c>
      <c r="G21" s="102">
        <f t="shared" ref="G21:G28" si="5">+D21-E21</f>
        <v>0</v>
      </c>
    </row>
    <row r="22" spans="1:7" hidden="1" outlineLevel="1" x14ac:dyDescent="0.25">
      <c r="A22" s="89" t="s">
        <v>387</v>
      </c>
      <c r="B22" s="102">
        <v>0</v>
      </c>
      <c r="C22" s="102">
        <v>0</v>
      </c>
      <c r="D22" s="102">
        <f t="shared" si="4"/>
        <v>0</v>
      </c>
      <c r="E22" s="102">
        <v>0</v>
      </c>
      <c r="F22" s="102">
        <v>0</v>
      </c>
      <c r="G22" s="102">
        <f t="shared" si="5"/>
        <v>0</v>
      </c>
    </row>
    <row r="23" spans="1:7" hidden="1" outlineLevel="1" x14ac:dyDescent="0.25">
      <c r="A23" s="89" t="s">
        <v>388</v>
      </c>
      <c r="B23" s="102">
        <v>0</v>
      </c>
      <c r="C23" s="102">
        <v>0</v>
      </c>
      <c r="D23" s="102">
        <f t="shared" si="4"/>
        <v>0</v>
      </c>
      <c r="E23" s="102">
        <v>0</v>
      </c>
      <c r="F23" s="102">
        <v>0</v>
      </c>
      <c r="G23" s="102">
        <f t="shared" si="5"/>
        <v>0</v>
      </c>
    </row>
    <row r="24" spans="1:7" hidden="1" outlineLevel="1" x14ac:dyDescent="0.25">
      <c r="A24" s="89" t="s">
        <v>389</v>
      </c>
      <c r="B24" s="102">
        <v>0</v>
      </c>
      <c r="C24" s="102">
        <v>0</v>
      </c>
      <c r="D24" s="102">
        <f t="shared" si="4"/>
        <v>0</v>
      </c>
      <c r="E24" s="102">
        <v>0</v>
      </c>
      <c r="F24" s="102">
        <v>0</v>
      </c>
      <c r="G24" s="102">
        <f t="shared" si="5"/>
        <v>0</v>
      </c>
    </row>
    <row r="25" spans="1:7" hidden="1" outlineLevel="1" x14ac:dyDescent="0.25">
      <c r="A25" s="89" t="s">
        <v>390</v>
      </c>
      <c r="B25" s="102">
        <v>0</v>
      </c>
      <c r="C25" s="102">
        <v>0</v>
      </c>
      <c r="D25" s="102">
        <f t="shared" si="4"/>
        <v>0</v>
      </c>
      <c r="E25" s="102">
        <v>0</v>
      </c>
      <c r="F25" s="102">
        <v>0</v>
      </c>
      <c r="G25" s="102">
        <f t="shared" si="5"/>
        <v>0</v>
      </c>
    </row>
    <row r="26" spans="1:7" hidden="1" outlineLevel="1" x14ac:dyDescent="0.25">
      <c r="A26" s="89" t="s">
        <v>391</v>
      </c>
      <c r="B26" s="102">
        <v>0</v>
      </c>
      <c r="C26" s="102">
        <v>0</v>
      </c>
      <c r="D26" s="102">
        <f t="shared" si="4"/>
        <v>0</v>
      </c>
      <c r="E26" s="102">
        <v>0</v>
      </c>
      <c r="F26" s="102">
        <v>0</v>
      </c>
      <c r="G26" s="102">
        <f t="shared" si="5"/>
        <v>0</v>
      </c>
    </row>
    <row r="27" spans="1:7" hidden="1" outlineLevel="1" x14ac:dyDescent="0.25">
      <c r="A27" s="89" t="s">
        <v>392</v>
      </c>
      <c r="B27" s="102">
        <v>0</v>
      </c>
      <c r="C27" s="102">
        <v>0</v>
      </c>
      <c r="D27" s="102">
        <f t="shared" si="4"/>
        <v>0</v>
      </c>
      <c r="E27" s="102">
        <v>0</v>
      </c>
      <c r="F27" s="102">
        <v>0</v>
      </c>
      <c r="G27" s="102">
        <f t="shared" si="5"/>
        <v>0</v>
      </c>
    </row>
    <row r="28" spans="1:7" hidden="1" outlineLevel="1" x14ac:dyDescent="0.25">
      <c r="A28" s="89" t="s">
        <v>393</v>
      </c>
      <c r="B28" s="102">
        <v>0</v>
      </c>
      <c r="C28" s="102">
        <v>0</v>
      </c>
      <c r="D28" s="102">
        <f t="shared" si="4"/>
        <v>0</v>
      </c>
      <c r="E28" s="102">
        <v>0</v>
      </c>
      <c r="F28" s="102">
        <v>0</v>
      </c>
      <c r="G28" s="102">
        <f t="shared" si="5"/>
        <v>0</v>
      </c>
    </row>
    <row r="29" spans="1:7" collapsed="1" x14ac:dyDescent="0.25">
      <c r="A29" s="70"/>
      <c r="B29" s="102"/>
      <c r="C29" s="102"/>
      <c r="D29" s="102"/>
      <c r="E29" s="102"/>
      <c r="F29" s="102"/>
      <c r="G29" s="102"/>
    </row>
    <row r="30" spans="1:7" x14ac:dyDescent="0.25">
      <c r="A30" s="84" t="s">
        <v>383</v>
      </c>
      <c r="B30" s="77">
        <f>+B9+B20</f>
        <v>31593536</v>
      </c>
      <c r="C30" s="77">
        <f t="shared" ref="C30:G30" si="6">+C9+C20</f>
        <v>1697547.19</v>
      </c>
      <c r="D30" s="77">
        <f t="shared" si="6"/>
        <v>33291083.190000001</v>
      </c>
      <c r="E30" s="77">
        <f t="shared" si="6"/>
        <v>31549541.409999996</v>
      </c>
      <c r="F30" s="77">
        <f t="shared" si="6"/>
        <v>31467200.409999996</v>
      </c>
      <c r="G30" s="77">
        <f t="shared" si="6"/>
        <v>1741541.7800000049</v>
      </c>
    </row>
    <row r="31" spans="1:7" ht="15.75" thickBot="1" x14ac:dyDescent="0.3">
      <c r="A31" s="90"/>
      <c r="B31" s="181"/>
      <c r="C31" s="181"/>
      <c r="D31" s="181"/>
      <c r="E31" s="181"/>
      <c r="F31" s="181"/>
      <c r="G31" s="181"/>
    </row>
    <row r="32" spans="1:7" x14ac:dyDescent="0.25"/>
    <row r="33" spans="5:5" hidden="1" x14ac:dyDescent="0.25"/>
    <row r="34" spans="5:5" hidden="1" x14ac:dyDescent="0.25">
      <c r="E34" s="203"/>
    </row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85"/>
  <sheetViews>
    <sheetView topLeftCell="A4" workbookViewId="0">
      <selection activeCell="F18" sqref="F18:G18"/>
    </sheetView>
  </sheetViews>
  <sheetFormatPr baseColWidth="10" defaultColWidth="0" defaultRowHeight="15" zeroHeight="1" x14ac:dyDescent="0.25"/>
  <cols>
    <col min="1" max="1" width="61.28515625" style="86" customWidth="1"/>
    <col min="2" max="7" width="17.7109375" style="86" customWidth="1"/>
    <col min="8" max="16384" width="11.42578125" style="86" hidden="1"/>
  </cols>
  <sheetData>
    <row r="1" spans="1:7" x14ac:dyDescent="0.25">
      <c r="A1" s="244" t="str">
        <f>+'Edo de sit financiera detallado'!A1:G1</f>
        <v>Instituto Estatal de Transparencia, Acceso a la información Pública y Protección de Datos Personales</v>
      </c>
      <c r="B1" s="245"/>
      <c r="C1" s="245"/>
      <c r="D1" s="245"/>
      <c r="E1" s="245"/>
      <c r="F1" s="245"/>
      <c r="G1" s="306"/>
    </row>
    <row r="2" spans="1:7" x14ac:dyDescent="0.25">
      <c r="A2" s="285" t="s">
        <v>302</v>
      </c>
      <c r="B2" s="286"/>
      <c r="C2" s="286"/>
      <c r="D2" s="286"/>
      <c r="E2" s="286"/>
      <c r="F2" s="286"/>
      <c r="G2" s="307"/>
    </row>
    <row r="3" spans="1:7" x14ac:dyDescent="0.25">
      <c r="A3" s="285" t="s">
        <v>396</v>
      </c>
      <c r="B3" s="286"/>
      <c r="C3" s="286"/>
      <c r="D3" s="286"/>
      <c r="E3" s="286"/>
      <c r="F3" s="286"/>
      <c r="G3" s="307"/>
    </row>
    <row r="4" spans="1:7" x14ac:dyDescent="0.25">
      <c r="A4" s="285" t="s">
        <v>571</v>
      </c>
      <c r="B4" s="286"/>
      <c r="C4" s="286"/>
      <c r="D4" s="286"/>
      <c r="E4" s="286"/>
      <c r="F4" s="286"/>
      <c r="G4" s="307"/>
    </row>
    <row r="5" spans="1:7" ht="15.75" thickBot="1" x14ac:dyDescent="0.3">
      <c r="A5" s="288" t="s">
        <v>1</v>
      </c>
      <c r="B5" s="289"/>
      <c r="C5" s="289"/>
      <c r="D5" s="289"/>
      <c r="E5" s="289"/>
      <c r="F5" s="289"/>
      <c r="G5" s="308"/>
    </row>
    <row r="6" spans="1:7" ht="15.75" thickBot="1" x14ac:dyDescent="0.3">
      <c r="A6" s="244" t="s">
        <v>4</v>
      </c>
      <c r="B6" s="259" t="s">
        <v>304</v>
      </c>
      <c r="C6" s="260"/>
      <c r="D6" s="260"/>
      <c r="E6" s="260"/>
      <c r="F6" s="261"/>
      <c r="G6" s="264" t="s">
        <v>305</v>
      </c>
    </row>
    <row r="7" spans="1:7" ht="30.75" thickBot="1" x14ac:dyDescent="0.3">
      <c r="A7" s="288"/>
      <c r="B7" s="175" t="s">
        <v>189</v>
      </c>
      <c r="C7" s="20" t="s">
        <v>306</v>
      </c>
      <c r="D7" s="20" t="s">
        <v>307</v>
      </c>
      <c r="E7" s="20" t="s">
        <v>190</v>
      </c>
      <c r="F7" s="20" t="s">
        <v>207</v>
      </c>
      <c r="G7" s="265"/>
    </row>
    <row r="8" spans="1:7" x14ac:dyDescent="0.25">
      <c r="A8" s="176"/>
      <c r="B8" s="129"/>
      <c r="C8" s="102"/>
      <c r="D8" s="102"/>
      <c r="E8" s="102"/>
      <c r="F8" s="102"/>
      <c r="G8" s="102"/>
    </row>
    <row r="9" spans="1:7" ht="16.5" customHeight="1" x14ac:dyDescent="0.25">
      <c r="A9" s="177" t="s">
        <v>397</v>
      </c>
      <c r="B9" s="76">
        <f>+B10+B20+B29+B40</f>
        <v>31593536</v>
      </c>
      <c r="C9" s="76">
        <f t="shared" ref="C9:G9" si="0">+C10+C20+C29+C40</f>
        <v>1697547.19</v>
      </c>
      <c r="D9" s="76">
        <f t="shared" si="0"/>
        <v>33291083.190000001</v>
      </c>
      <c r="E9" s="76">
        <f t="shared" si="0"/>
        <v>31549541.409999996</v>
      </c>
      <c r="F9" s="76">
        <f t="shared" si="0"/>
        <v>31467200.409999996</v>
      </c>
      <c r="G9" s="76">
        <f t="shared" si="0"/>
        <v>1741541.7800000049</v>
      </c>
    </row>
    <row r="10" spans="1:7" x14ac:dyDescent="0.25">
      <c r="A10" s="153" t="s">
        <v>398</v>
      </c>
      <c r="B10" s="136">
        <f>+B11+B12+B13+B14+B15+B16+B17+B18</f>
        <v>31593536</v>
      </c>
      <c r="C10" s="136">
        <f t="shared" ref="C10:G10" si="1">+C11+C12+C13+C14+C15+C16+C17+C18</f>
        <v>1697547.19</v>
      </c>
      <c r="D10" s="136">
        <f t="shared" si="1"/>
        <v>33291083.190000001</v>
      </c>
      <c r="E10" s="136">
        <f t="shared" si="1"/>
        <v>31549541.409999996</v>
      </c>
      <c r="F10" s="136">
        <f t="shared" si="1"/>
        <v>31467200.409999996</v>
      </c>
      <c r="G10" s="136">
        <f t="shared" si="1"/>
        <v>1741541.7800000049</v>
      </c>
    </row>
    <row r="11" spans="1:7" x14ac:dyDescent="0.25">
      <c r="A11" s="155" t="s">
        <v>399</v>
      </c>
      <c r="B11" s="134">
        <v>0</v>
      </c>
      <c r="C11" s="133">
        <v>0</v>
      </c>
      <c r="D11" s="133">
        <f>+B11+C11</f>
        <v>0</v>
      </c>
      <c r="E11" s="133">
        <v>0</v>
      </c>
      <c r="F11" s="133">
        <v>0</v>
      </c>
      <c r="G11" s="133">
        <f>+B11-E11</f>
        <v>0</v>
      </c>
    </row>
    <row r="12" spans="1:7" x14ac:dyDescent="0.25">
      <c r="A12" s="155" t="s">
        <v>400</v>
      </c>
      <c r="B12" s="134">
        <v>0</v>
      </c>
      <c r="C12" s="133">
        <v>0</v>
      </c>
      <c r="D12" s="133">
        <f t="shared" ref="D12:D18" si="2">+B12+C12</f>
        <v>0</v>
      </c>
      <c r="E12" s="133">
        <v>0</v>
      </c>
      <c r="F12" s="133">
        <v>0</v>
      </c>
      <c r="G12" s="133">
        <f t="shared" ref="G12:G18" si="3">+B12-E12</f>
        <v>0</v>
      </c>
    </row>
    <row r="13" spans="1:7" x14ac:dyDescent="0.25">
      <c r="A13" s="155" t="s">
        <v>401</v>
      </c>
      <c r="B13" s="134">
        <v>0</v>
      </c>
      <c r="C13" s="133">
        <v>0</v>
      </c>
      <c r="D13" s="133">
        <f t="shared" si="2"/>
        <v>0</v>
      </c>
      <c r="E13" s="133">
        <v>0</v>
      </c>
      <c r="F13" s="133">
        <v>0</v>
      </c>
      <c r="G13" s="133">
        <f t="shared" si="3"/>
        <v>0</v>
      </c>
    </row>
    <row r="14" spans="1:7" x14ac:dyDescent="0.25">
      <c r="A14" s="155" t="s">
        <v>402</v>
      </c>
      <c r="B14" s="134">
        <v>0</v>
      </c>
      <c r="C14" s="133">
        <v>0</v>
      </c>
      <c r="D14" s="133">
        <f t="shared" si="2"/>
        <v>0</v>
      </c>
      <c r="E14" s="133">
        <v>0</v>
      </c>
      <c r="F14" s="133">
        <v>0</v>
      </c>
      <c r="G14" s="133">
        <f t="shared" si="3"/>
        <v>0</v>
      </c>
    </row>
    <row r="15" spans="1:7" x14ac:dyDescent="0.25">
      <c r="A15" s="155" t="s">
        <v>403</v>
      </c>
      <c r="B15" s="134">
        <v>0</v>
      </c>
      <c r="C15" s="133">
        <v>0</v>
      </c>
      <c r="D15" s="133">
        <f t="shared" si="2"/>
        <v>0</v>
      </c>
      <c r="E15" s="133">
        <v>0</v>
      </c>
      <c r="F15" s="133">
        <v>0</v>
      </c>
      <c r="G15" s="133">
        <f t="shared" si="3"/>
        <v>0</v>
      </c>
    </row>
    <row r="16" spans="1:7" x14ac:dyDescent="0.25">
      <c r="A16" s="155" t="s">
        <v>404</v>
      </c>
      <c r="B16" s="134">
        <v>0</v>
      </c>
      <c r="C16" s="133">
        <v>0</v>
      </c>
      <c r="D16" s="133">
        <f t="shared" si="2"/>
        <v>0</v>
      </c>
      <c r="E16" s="133">
        <v>0</v>
      </c>
      <c r="F16" s="133">
        <v>0</v>
      </c>
      <c r="G16" s="133">
        <f t="shared" si="3"/>
        <v>0</v>
      </c>
    </row>
    <row r="17" spans="1:7" x14ac:dyDescent="0.25">
      <c r="A17" s="155" t="s">
        <v>405</v>
      </c>
      <c r="B17" s="134">
        <v>0</v>
      </c>
      <c r="C17" s="133">
        <v>0</v>
      </c>
      <c r="D17" s="133">
        <f t="shared" si="2"/>
        <v>0</v>
      </c>
      <c r="E17" s="133">
        <v>0</v>
      </c>
      <c r="F17" s="133">
        <v>0</v>
      </c>
      <c r="G17" s="133">
        <f t="shared" si="3"/>
        <v>0</v>
      </c>
    </row>
    <row r="18" spans="1:7" x14ac:dyDescent="0.25">
      <c r="A18" s="155" t="s">
        <v>406</v>
      </c>
      <c r="B18" s="173">
        <f>+'Clasif x objeto de gasto'!B8</f>
        <v>31593536</v>
      </c>
      <c r="C18" s="173">
        <f>+'Clasif x objeto de gasto'!C8</f>
        <v>1697547.19</v>
      </c>
      <c r="D18" s="172">
        <f t="shared" si="2"/>
        <v>33291083.190000001</v>
      </c>
      <c r="E18" s="173">
        <f>+'Clasif x objeto de gasto'!E8</f>
        <v>31549541.409999996</v>
      </c>
      <c r="F18" s="173">
        <f>+'Clasif x objeto de gasto'!F8</f>
        <v>31467200.409999996</v>
      </c>
      <c r="G18" s="172">
        <f>+D18-E18</f>
        <v>1741541.7800000049</v>
      </c>
    </row>
    <row r="19" spans="1:7" x14ac:dyDescent="0.25">
      <c r="A19" s="155"/>
      <c r="B19" s="134"/>
      <c r="C19" s="133"/>
      <c r="D19" s="133"/>
      <c r="E19" s="133"/>
      <c r="F19" s="133"/>
      <c r="G19" s="133"/>
    </row>
    <row r="20" spans="1:7" x14ac:dyDescent="0.25">
      <c r="A20" s="153" t="s">
        <v>407</v>
      </c>
      <c r="B20" s="136">
        <f>+B21+B22+B23+B24+B25+B26+B27</f>
        <v>0</v>
      </c>
      <c r="C20" s="136">
        <f t="shared" ref="C20:G20" si="4">+C21+C22+C23+C24+C25+C26+C27</f>
        <v>0</v>
      </c>
      <c r="D20" s="136">
        <f t="shared" si="4"/>
        <v>0</v>
      </c>
      <c r="E20" s="136">
        <f t="shared" si="4"/>
        <v>0</v>
      </c>
      <c r="F20" s="136">
        <f t="shared" si="4"/>
        <v>0</v>
      </c>
      <c r="G20" s="136">
        <f t="shared" si="4"/>
        <v>0</v>
      </c>
    </row>
    <row r="21" spans="1:7" x14ac:dyDescent="0.25">
      <c r="A21" s="155" t="s">
        <v>408</v>
      </c>
      <c r="B21" s="134">
        <v>0</v>
      </c>
      <c r="C21" s="133">
        <v>0</v>
      </c>
      <c r="D21" s="133">
        <f t="shared" ref="D21:D27" si="5">+B21+C21</f>
        <v>0</v>
      </c>
      <c r="E21" s="133">
        <v>0</v>
      </c>
      <c r="F21" s="133">
        <v>0</v>
      </c>
      <c r="G21" s="133">
        <f t="shared" ref="G21:G27" si="6">+B21-E21</f>
        <v>0</v>
      </c>
    </row>
    <row r="22" spans="1:7" x14ac:dyDescent="0.25">
      <c r="A22" s="155" t="s">
        <v>409</v>
      </c>
      <c r="B22" s="134">
        <v>0</v>
      </c>
      <c r="C22" s="133">
        <v>0</v>
      </c>
      <c r="D22" s="133">
        <f t="shared" si="5"/>
        <v>0</v>
      </c>
      <c r="E22" s="133">
        <v>0</v>
      </c>
      <c r="F22" s="133">
        <v>0</v>
      </c>
      <c r="G22" s="133">
        <f t="shared" si="6"/>
        <v>0</v>
      </c>
    </row>
    <row r="23" spans="1:7" x14ac:dyDescent="0.25">
      <c r="A23" s="155" t="s">
        <v>410</v>
      </c>
      <c r="B23" s="134">
        <v>0</v>
      </c>
      <c r="C23" s="133">
        <v>0</v>
      </c>
      <c r="D23" s="133">
        <f t="shared" si="5"/>
        <v>0</v>
      </c>
      <c r="E23" s="133">
        <v>0</v>
      </c>
      <c r="F23" s="133">
        <v>0</v>
      </c>
      <c r="G23" s="133">
        <f t="shared" si="6"/>
        <v>0</v>
      </c>
    </row>
    <row r="24" spans="1:7" x14ac:dyDescent="0.25">
      <c r="A24" s="155" t="s">
        <v>411</v>
      </c>
      <c r="B24" s="134">
        <v>0</v>
      </c>
      <c r="C24" s="133">
        <v>0</v>
      </c>
      <c r="D24" s="133">
        <f t="shared" si="5"/>
        <v>0</v>
      </c>
      <c r="E24" s="133">
        <v>0</v>
      </c>
      <c r="F24" s="133">
        <v>0</v>
      </c>
      <c r="G24" s="133">
        <f t="shared" si="6"/>
        <v>0</v>
      </c>
    </row>
    <row r="25" spans="1:7" x14ac:dyDescent="0.25">
      <c r="A25" s="155" t="s">
        <v>412</v>
      </c>
      <c r="B25" s="134">
        <v>0</v>
      </c>
      <c r="C25" s="133">
        <v>0</v>
      </c>
      <c r="D25" s="133">
        <f t="shared" si="5"/>
        <v>0</v>
      </c>
      <c r="E25" s="133">
        <v>0</v>
      </c>
      <c r="F25" s="133">
        <v>0</v>
      </c>
      <c r="G25" s="133">
        <f t="shared" si="6"/>
        <v>0</v>
      </c>
    </row>
    <row r="26" spans="1:7" x14ac:dyDescent="0.25">
      <c r="A26" s="155" t="s">
        <v>413</v>
      </c>
      <c r="B26" s="134">
        <v>0</v>
      </c>
      <c r="C26" s="133">
        <v>0</v>
      </c>
      <c r="D26" s="133">
        <f t="shared" si="5"/>
        <v>0</v>
      </c>
      <c r="E26" s="133">
        <v>0</v>
      </c>
      <c r="F26" s="133">
        <v>0</v>
      </c>
      <c r="G26" s="133">
        <f t="shared" si="6"/>
        <v>0</v>
      </c>
    </row>
    <row r="27" spans="1:7" x14ac:dyDescent="0.25">
      <c r="A27" s="155" t="s">
        <v>414</v>
      </c>
      <c r="B27" s="134">
        <v>0</v>
      </c>
      <c r="C27" s="133">
        <v>0</v>
      </c>
      <c r="D27" s="133">
        <f t="shared" si="5"/>
        <v>0</v>
      </c>
      <c r="E27" s="133">
        <v>0</v>
      </c>
      <c r="F27" s="133">
        <v>0</v>
      </c>
      <c r="G27" s="133">
        <f t="shared" si="6"/>
        <v>0</v>
      </c>
    </row>
    <row r="28" spans="1:7" x14ac:dyDescent="0.25">
      <c r="A28" s="155"/>
      <c r="B28" s="134"/>
      <c r="C28" s="133"/>
      <c r="D28" s="133"/>
      <c r="E28" s="133"/>
      <c r="F28" s="133"/>
      <c r="G28" s="133"/>
    </row>
    <row r="29" spans="1:7" x14ac:dyDescent="0.25">
      <c r="A29" s="153" t="s">
        <v>415</v>
      </c>
      <c r="B29" s="136">
        <f>+B30+B31+B32+B33+B34+B35+B36+B37+B38</f>
        <v>0</v>
      </c>
      <c r="C29" s="136">
        <f t="shared" ref="C29:G29" si="7">+C30+C31+C32+C33+C34+C35+C36+C37+C38</f>
        <v>0</v>
      </c>
      <c r="D29" s="136">
        <f t="shared" si="7"/>
        <v>0</v>
      </c>
      <c r="E29" s="136">
        <f t="shared" si="7"/>
        <v>0</v>
      </c>
      <c r="F29" s="136">
        <f t="shared" si="7"/>
        <v>0</v>
      </c>
      <c r="G29" s="136">
        <f t="shared" si="7"/>
        <v>0</v>
      </c>
    </row>
    <row r="30" spans="1:7" x14ac:dyDescent="0.25">
      <c r="A30" s="155" t="s">
        <v>416</v>
      </c>
      <c r="B30" s="134">
        <v>0</v>
      </c>
      <c r="C30" s="133">
        <v>0</v>
      </c>
      <c r="D30" s="133">
        <f t="shared" ref="D30:D38" si="8">+B30+C30</f>
        <v>0</v>
      </c>
      <c r="E30" s="133">
        <v>0</v>
      </c>
      <c r="F30" s="133">
        <v>0</v>
      </c>
      <c r="G30" s="133">
        <f t="shared" ref="G30:G38" si="9">+B30-E30</f>
        <v>0</v>
      </c>
    </row>
    <row r="31" spans="1:7" x14ac:dyDescent="0.25">
      <c r="A31" s="155" t="s">
        <v>417</v>
      </c>
      <c r="B31" s="134">
        <v>0</v>
      </c>
      <c r="C31" s="133">
        <v>0</v>
      </c>
      <c r="D31" s="133">
        <f t="shared" si="8"/>
        <v>0</v>
      </c>
      <c r="E31" s="133">
        <v>0</v>
      </c>
      <c r="F31" s="133">
        <v>0</v>
      </c>
      <c r="G31" s="133">
        <f t="shared" si="9"/>
        <v>0</v>
      </c>
    </row>
    <row r="32" spans="1:7" x14ac:dyDescent="0.25">
      <c r="A32" s="155" t="s">
        <v>418</v>
      </c>
      <c r="B32" s="134">
        <v>0</v>
      </c>
      <c r="C32" s="133">
        <v>0</v>
      </c>
      <c r="D32" s="133">
        <f t="shared" si="8"/>
        <v>0</v>
      </c>
      <c r="E32" s="133">
        <v>0</v>
      </c>
      <c r="F32" s="133">
        <v>0</v>
      </c>
      <c r="G32" s="133">
        <f t="shared" si="9"/>
        <v>0</v>
      </c>
    </row>
    <row r="33" spans="1:7" x14ac:dyDescent="0.25">
      <c r="A33" s="155" t="s">
        <v>419</v>
      </c>
      <c r="B33" s="134">
        <v>0</v>
      </c>
      <c r="C33" s="133">
        <v>0</v>
      </c>
      <c r="D33" s="133">
        <f t="shared" si="8"/>
        <v>0</v>
      </c>
      <c r="E33" s="133">
        <v>0</v>
      </c>
      <c r="F33" s="133">
        <v>0</v>
      </c>
      <c r="G33" s="133">
        <f t="shared" si="9"/>
        <v>0</v>
      </c>
    </row>
    <row r="34" spans="1:7" x14ac:dyDescent="0.25">
      <c r="A34" s="155" t="s">
        <v>420</v>
      </c>
      <c r="B34" s="134">
        <v>0</v>
      </c>
      <c r="C34" s="133">
        <v>0</v>
      </c>
      <c r="D34" s="133">
        <f t="shared" si="8"/>
        <v>0</v>
      </c>
      <c r="E34" s="133">
        <v>0</v>
      </c>
      <c r="F34" s="133">
        <v>0</v>
      </c>
      <c r="G34" s="133">
        <f t="shared" si="9"/>
        <v>0</v>
      </c>
    </row>
    <row r="35" spans="1:7" x14ac:dyDescent="0.25">
      <c r="A35" s="155" t="s">
        <v>421</v>
      </c>
      <c r="B35" s="134">
        <v>0</v>
      </c>
      <c r="C35" s="133">
        <v>0</v>
      </c>
      <c r="D35" s="133">
        <f t="shared" si="8"/>
        <v>0</v>
      </c>
      <c r="E35" s="133">
        <v>0</v>
      </c>
      <c r="F35" s="133">
        <v>0</v>
      </c>
      <c r="G35" s="133">
        <f t="shared" si="9"/>
        <v>0</v>
      </c>
    </row>
    <row r="36" spans="1:7" x14ac:dyDescent="0.25">
      <c r="A36" s="155" t="s">
        <v>422</v>
      </c>
      <c r="B36" s="134">
        <v>0</v>
      </c>
      <c r="C36" s="133">
        <v>0</v>
      </c>
      <c r="D36" s="133">
        <f t="shared" si="8"/>
        <v>0</v>
      </c>
      <c r="E36" s="133">
        <v>0</v>
      </c>
      <c r="F36" s="133">
        <v>0</v>
      </c>
      <c r="G36" s="133">
        <f t="shared" si="9"/>
        <v>0</v>
      </c>
    </row>
    <row r="37" spans="1:7" x14ac:dyDescent="0.25">
      <c r="A37" s="155" t="s">
        <v>423</v>
      </c>
      <c r="B37" s="134">
        <v>0</v>
      </c>
      <c r="C37" s="133">
        <v>0</v>
      </c>
      <c r="D37" s="133">
        <f t="shared" si="8"/>
        <v>0</v>
      </c>
      <c r="E37" s="133">
        <v>0</v>
      </c>
      <c r="F37" s="133">
        <v>0</v>
      </c>
      <c r="G37" s="133">
        <f t="shared" si="9"/>
        <v>0</v>
      </c>
    </row>
    <row r="38" spans="1:7" x14ac:dyDescent="0.25">
      <c r="A38" s="155" t="s">
        <v>424</v>
      </c>
      <c r="B38" s="134">
        <v>0</v>
      </c>
      <c r="C38" s="133">
        <v>0</v>
      </c>
      <c r="D38" s="133">
        <f t="shared" si="8"/>
        <v>0</v>
      </c>
      <c r="E38" s="133">
        <v>0</v>
      </c>
      <c r="F38" s="133">
        <v>0</v>
      </c>
      <c r="G38" s="133">
        <f t="shared" si="9"/>
        <v>0</v>
      </c>
    </row>
    <row r="39" spans="1:7" x14ac:dyDescent="0.25">
      <c r="A39" s="155"/>
      <c r="B39" s="134"/>
      <c r="C39" s="133"/>
      <c r="D39" s="133"/>
      <c r="E39" s="133"/>
      <c r="F39" s="133"/>
      <c r="G39" s="133"/>
    </row>
    <row r="40" spans="1:7" x14ac:dyDescent="0.25">
      <c r="A40" s="153" t="s">
        <v>425</v>
      </c>
      <c r="B40" s="136">
        <f>+B41+B42+B43+B44</f>
        <v>0</v>
      </c>
      <c r="C40" s="136">
        <f t="shared" ref="C40:G40" si="10">+C41+C42+C43+C44</f>
        <v>0</v>
      </c>
      <c r="D40" s="136">
        <f t="shared" si="10"/>
        <v>0</v>
      </c>
      <c r="E40" s="136">
        <f t="shared" si="10"/>
        <v>0</v>
      </c>
      <c r="F40" s="136">
        <f t="shared" si="10"/>
        <v>0</v>
      </c>
      <c r="G40" s="136">
        <f t="shared" si="10"/>
        <v>0</v>
      </c>
    </row>
    <row r="41" spans="1:7" ht="30" x14ac:dyDescent="0.25">
      <c r="A41" s="165" t="s">
        <v>426</v>
      </c>
      <c r="B41" s="134">
        <v>0</v>
      </c>
      <c r="C41" s="133">
        <v>0</v>
      </c>
      <c r="D41" s="133">
        <f t="shared" ref="D41:D44" si="11">+B41+C41</f>
        <v>0</v>
      </c>
      <c r="E41" s="133">
        <v>0</v>
      </c>
      <c r="F41" s="133">
        <v>0</v>
      </c>
      <c r="G41" s="133">
        <f t="shared" ref="G41:G44" si="12">+B41-E41</f>
        <v>0</v>
      </c>
    </row>
    <row r="42" spans="1:7" ht="30" x14ac:dyDescent="0.25">
      <c r="A42" s="165" t="s">
        <v>427</v>
      </c>
      <c r="B42" s="134">
        <v>0</v>
      </c>
      <c r="C42" s="133">
        <v>0</v>
      </c>
      <c r="D42" s="133">
        <f t="shared" si="11"/>
        <v>0</v>
      </c>
      <c r="E42" s="133">
        <v>0</v>
      </c>
      <c r="F42" s="133">
        <v>0</v>
      </c>
      <c r="G42" s="133">
        <f t="shared" si="12"/>
        <v>0</v>
      </c>
    </row>
    <row r="43" spans="1:7" x14ac:dyDescent="0.25">
      <c r="A43" s="155" t="s">
        <v>428</v>
      </c>
      <c r="B43" s="134">
        <v>0</v>
      </c>
      <c r="C43" s="133">
        <v>0</v>
      </c>
      <c r="D43" s="133">
        <f t="shared" si="11"/>
        <v>0</v>
      </c>
      <c r="E43" s="133">
        <v>0</v>
      </c>
      <c r="F43" s="133">
        <v>0</v>
      </c>
      <c r="G43" s="133">
        <f t="shared" si="12"/>
        <v>0</v>
      </c>
    </row>
    <row r="44" spans="1:7" x14ac:dyDescent="0.25">
      <c r="A44" s="155" t="s">
        <v>429</v>
      </c>
      <c r="B44" s="134">
        <v>0</v>
      </c>
      <c r="C44" s="133">
        <v>0</v>
      </c>
      <c r="D44" s="133">
        <f t="shared" si="11"/>
        <v>0</v>
      </c>
      <c r="E44" s="133">
        <v>0</v>
      </c>
      <c r="F44" s="133">
        <v>0</v>
      </c>
      <c r="G44" s="133">
        <f t="shared" si="12"/>
        <v>0</v>
      </c>
    </row>
    <row r="45" spans="1:7" x14ac:dyDescent="0.25">
      <c r="A45" s="155"/>
      <c r="B45" s="134"/>
      <c r="C45" s="133"/>
      <c r="D45" s="133"/>
      <c r="E45" s="133"/>
      <c r="F45" s="133"/>
      <c r="G45" s="133"/>
    </row>
    <row r="46" spans="1:7" x14ac:dyDescent="0.25">
      <c r="A46" s="153" t="s">
        <v>430</v>
      </c>
      <c r="B46" s="76">
        <f>+B47+B57+B66+B77</f>
        <v>0</v>
      </c>
      <c r="C46" s="76">
        <f t="shared" ref="C46" si="13">+C47+C57+C66+C77</f>
        <v>0</v>
      </c>
      <c r="D46" s="76">
        <f t="shared" ref="D46" si="14">+D47+D57+D66+D77</f>
        <v>0</v>
      </c>
      <c r="E46" s="76">
        <f t="shared" ref="E46" si="15">+E47+E57+E66+E77</f>
        <v>0</v>
      </c>
      <c r="F46" s="76">
        <f t="shared" ref="F46" si="16">+F47+F57+F66+F77</f>
        <v>0</v>
      </c>
      <c r="G46" s="76">
        <f t="shared" ref="G46" si="17">+G47+G57+G66+G77</f>
        <v>0</v>
      </c>
    </row>
    <row r="47" spans="1:7" x14ac:dyDescent="0.25">
      <c r="A47" s="153" t="s">
        <v>398</v>
      </c>
      <c r="B47" s="136">
        <f>+B48+B49+B50+B51+B52+B53+B54+B55</f>
        <v>0</v>
      </c>
      <c r="C47" s="136">
        <f t="shared" ref="C47" si="18">+C48+C49+C50+C51+C52+C53+C54+C55</f>
        <v>0</v>
      </c>
      <c r="D47" s="136">
        <f t="shared" ref="D47" si="19">+D48+D49+D50+D51+D52+D53+D54+D55</f>
        <v>0</v>
      </c>
      <c r="E47" s="136">
        <f t="shared" ref="E47" si="20">+E48+E49+E50+E51+E52+E53+E54+E55</f>
        <v>0</v>
      </c>
      <c r="F47" s="136">
        <f t="shared" ref="F47" si="21">+F48+F49+F50+F51+F52+F53+F54+F55</f>
        <v>0</v>
      </c>
      <c r="G47" s="136">
        <f t="shared" ref="G47" si="22">+G48+G49+G50+G51+G52+G53+G54+G55</f>
        <v>0</v>
      </c>
    </row>
    <row r="48" spans="1:7" x14ac:dyDescent="0.25">
      <c r="A48" s="155" t="s">
        <v>399</v>
      </c>
      <c r="B48" s="134">
        <v>0</v>
      </c>
      <c r="C48" s="133">
        <v>0</v>
      </c>
      <c r="D48" s="133">
        <f>+B48+C48</f>
        <v>0</v>
      </c>
      <c r="E48" s="133">
        <v>0</v>
      </c>
      <c r="F48" s="133">
        <v>0</v>
      </c>
      <c r="G48" s="133">
        <f>+B48-E48</f>
        <v>0</v>
      </c>
    </row>
    <row r="49" spans="1:7" x14ac:dyDescent="0.25">
      <c r="A49" s="155" t="s">
        <v>400</v>
      </c>
      <c r="B49" s="134">
        <v>0</v>
      </c>
      <c r="C49" s="133">
        <v>0</v>
      </c>
      <c r="D49" s="133">
        <f t="shared" ref="D49:D55" si="23">+B49+C49</f>
        <v>0</v>
      </c>
      <c r="E49" s="133">
        <v>0</v>
      </c>
      <c r="F49" s="133">
        <v>0</v>
      </c>
      <c r="G49" s="133">
        <f t="shared" ref="G49:G55" si="24">+B49-E49</f>
        <v>0</v>
      </c>
    </row>
    <row r="50" spans="1:7" x14ac:dyDescent="0.25">
      <c r="A50" s="155" t="s">
        <v>401</v>
      </c>
      <c r="B50" s="134">
        <v>0</v>
      </c>
      <c r="C50" s="133">
        <v>0</v>
      </c>
      <c r="D50" s="133">
        <f t="shared" si="23"/>
        <v>0</v>
      </c>
      <c r="E50" s="133">
        <v>0</v>
      </c>
      <c r="F50" s="133">
        <v>0</v>
      </c>
      <c r="G50" s="133">
        <f t="shared" si="24"/>
        <v>0</v>
      </c>
    </row>
    <row r="51" spans="1:7" x14ac:dyDescent="0.25">
      <c r="A51" s="155" t="s">
        <v>402</v>
      </c>
      <c r="B51" s="134">
        <v>0</v>
      </c>
      <c r="C51" s="133">
        <v>0</v>
      </c>
      <c r="D51" s="133">
        <f t="shared" si="23"/>
        <v>0</v>
      </c>
      <c r="E51" s="133">
        <v>0</v>
      </c>
      <c r="F51" s="133">
        <v>0</v>
      </c>
      <c r="G51" s="133">
        <f t="shared" si="24"/>
        <v>0</v>
      </c>
    </row>
    <row r="52" spans="1:7" x14ac:dyDescent="0.25">
      <c r="A52" s="155" t="s">
        <v>403</v>
      </c>
      <c r="B52" s="134">
        <v>0</v>
      </c>
      <c r="C52" s="133">
        <v>0</v>
      </c>
      <c r="D52" s="133">
        <f t="shared" si="23"/>
        <v>0</v>
      </c>
      <c r="E52" s="133">
        <v>0</v>
      </c>
      <c r="F52" s="133">
        <v>0</v>
      </c>
      <c r="G52" s="133">
        <f t="shared" si="24"/>
        <v>0</v>
      </c>
    </row>
    <row r="53" spans="1:7" x14ac:dyDescent="0.25">
      <c r="A53" s="155" t="s">
        <v>404</v>
      </c>
      <c r="B53" s="134">
        <v>0</v>
      </c>
      <c r="C53" s="133">
        <v>0</v>
      </c>
      <c r="D53" s="133">
        <f t="shared" si="23"/>
        <v>0</v>
      </c>
      <c r="E53" s="133">
        <v>0</v>
      </c>
      <c r="F53" s="133">
        <v>0</v>
      </c>
      <c r="G53" s="133">
        <f t="shared" si="24"/>
        <v>0</v>
      </c>
    </row>
    <row r="54" spans="1:7" x14ac:dyDescent="0.25">
      <c r="A54" s="155" t="s">
        <v>405</v>
      </c>
      <c r="B54" s="134">
        <v>0</v>
      </c>
      <c r="C54" s="133">
        <v>0</v>
      </c>
      <c r="D54" s="133">
        <f t="shared" si="23"/>
        <v>0</v>
      </c>
      <c r="E54" s="133">
        <v>0</v>
      </c>
      <c r="F54" s="133">
        <v>0</v>
      </c>
      <c r="G54" s="133">
        <f t="shared" si="24"/>
        <v>0</v>
      </c>
    </row>
    <row r="55" spans="1:7" x14ac:dyDescent="0.25">
      <c r="A55" s="155" t="s">
        <v>406</v>
      </c>
      <c r="B55" s="134">
        <v>0</v>
      </c>
      <c r="C55" s="133">
        <v>0</v>
      </c>
      <c r="D55" s="133">
        <f t="shared" si="23"/>
        <v>0</v>
      </c>
      <c r="E55" s="133">
        <v>0</v>
      </c>
      <c r="F55" s="133">
        <v>0</v>
      </c>
      <c r="G55" s="133">
        <f t="shared" si="24"/>
        <v>0</v>
      </c>
    </row>
    <row r="56" spans="1:7" x14ac:dyDescent="0.25">
      <c r="A56" s="155"/>
      <c r="B56" s="134"/>
      <c r="C56" s="133"/>
      <c r="D56" s="133"/>
      <c r="E56" s="133"/>
      <c r="F56" s="133"/>
      <c r="G56" s="133"/>
    </row>
    <row r="57" spans="1:7" x14ac:dyDescent="0.25">
      <c r="A57" s="153" t="s">
        <v>407</v>
      </c>
      <c r="B57" s="136">
        <f>+B58+B59+B60+B61+B62+B63+B64</f>
        <v>0</v>
      </c>
      <c r="C57" s="136">
        <f t="shared" ref="C57" si="25">+C58+C59+C60+C61+C62+C63+C64</f>
        <v>0</v>
      </c>
      <c r="D57" s="136">
        <f t="shared" ref="D57" si="26">+D58+D59+D60+D61+D62+D63+D64</f>
        <v>0</v>
      </c>
      <c r="E57" s="136">
        <f t="shared" ref="E57" si="27">+E58+E59+E60+E61+E62+E63+E64</f>
        <v>0</v>
      </c>
      <c r="F57" s="136">
        <f t="shared" ref="F57" si="28">+F58+F59+F60+F61+F62+F63+F64</f>
        <v>0</v>
      </c>
      <c r="G57" s="136">
        <f t="shared" ref="G57" si="29">+G58+G59+G60+G61+G62+G63+G64</f>
        <v>0</v>
      </c>
    </row>
    <row r="58" spans="1:7" x14ac:dyDescent="0.25">
      <c r="A58" s="155" t="s">
        <v>408</v>
      </c>
      <c r="B58" s="134">
        <v>0</v>
      </c>
      <c r="C58" s="133">
        <v>0</v>
      </c>
      <c r="D58" s="133">
        <f t="shared" ref="D58:D64" si="30">+B58+C58</f>
        <v>0</v>
      </c>
      <c r="E58" s="133">
        <v>0</v>
      </c>
      <c r="F58" s="133">
        <v>0</v>
      </c>
      <c r="G58" s="133">
        <f t="shared" ref="G58:G64" si="31">+B58-E58</f>
        <v>0</v>
      </c>
    </row>
    <row r="59" spans="1:7" x14ac:dyDescent="0.25">
      <c r="A59" s="155" t="s">
        <v>409</v>
      </c>
      <c r="B59" s="134">
        <v>0</v>
      </c>
      <c r="C59" s="133">
        <v>0</v>
      </c>
      <c r="D59" s="133">
        <f t="shared" si="30"/>
        <v>0</v>
      </c>
      <c r="E59" s="133">
        <v>0</v>
      </c>
      <c r="F59" s="133">
        <v>0</v>
      </c>
      <c r="G59" s="133">
        <f t="shared" si="31"/>
        <v>0</v>
      </c>
    </row>
    <row r="60" spans="1:7" x14ac:dyDescent="0.25">
      <c r="A60" s="155" t="s">
        <v>410</v>
      </c>
      <c r="B60" s="134">
        <v>0</v>
      </c>
      <c r="C60" s="133">
        <v>0</v>
      </c>
      <c r="D60" s="133">
        <f t="shared" si="30"/>
        <v>0</v>
      </c>
      <c r="E60" s="133">
        <v>0</v>
      </c>
      <c r="F60" s="133">
        <v>0</v>
      </c>
      <c r="G60" s="133">
        <f t="shared" si="31"/>
        <v>0</v>
      </c>
    </row>
    <row r="61" spans="1:7" x14ac:dyDescent="0.25">
      <c r="A61" s="155" t="s">
        <v>411</v>
      </c>
      <c r="B61" s="134">
        <v>0</v>
      </c>
      <c r="C61" s="133">
        <v>0</v>
      </c>
      <c r="D61" s="133">
        <f t="shared" si="30"/>
        <v>0</v>
      </c>
      <c r="E61" s="133">
        <v>0</v>
      </c>
      <c r="F61" s="133">
        <v>0</v>
      </c>
      <c r="G61" s="133">
        <f t="shared" si="31"/>
        <v>0</v>
      </c>
    </row>
    <row r="62" spans="1:7" x14ac:dyDescent="0.25">
      <c r="A62" s="155" t="s">
        <v>412</v>
      </c>
      <c r="B62" s="134">
        <v>0</v>
      </c>
      <c r="C62" s="133">
        <v>0</v>
      </c>
      <c r="D62" s="133">
        <f t="shared" si="30"/>
        <v>0</v>
      </c>
      <c r="E62" s="133">
        <v>0</v>
      </c>
      <c r="F62" s="133">
        <v>0</v>
      </c>
      <c r="G62" s="133">
        <f t="shared" si="31"/>
        <v>0</v>
      </c>
    </row>
    <row r="63" spans="1:7" x14ac:dyDescent="0.25">
      <c r="A63" s="155" t="s">
        <v>413</v>
      </c>
      <c r="B63" s="134">
        <v>0</v>
      </c>
      <c r="C63" s="133">
        <v>0</v>
      </c>
      <c r="D63" s="133">
        <f t="shared" si="30"/>
        <v>0</v>
      </c>
      <c r="E63" s="133">
        <v>0</v>
      </c>
      <c r="F63" s="133">
        <v>0</v>
      </c>
      <c r="G63" s="133">
        <f t="shared" si="31"/>
        <v>0</v>
      </c>
    </row>
    <row r="64" spans="1:7" x14ac:dyDescent="0.25">
      <c r="A64" s="155" t="s">
        <v>414</v>
      </c>
      <c r="B64" s="134">
        <v>0</v>
      </c>
      <c r="C64" s="133">
        <v>0</v>
      </c>
      <c r="D64" s="133">
        <f t="shared" si="30"/>
        <v>0</v>
      </c>
      <c r="E64" s="133">
        <v>0</v>
      </c>
      <c r="F64" s="133">
        <v>0</v>
      </c>
      <c r="G64" s="133">
        <f t="shared" si="31"/>
        <v>0</v>
      </c>
    </row>
    <row r="65" spans="1:7" x14ac:dyDescent="0.25">
      <c r="A65" s="155"/>
      <c r="B65" s="134"/>
      <c r="C65" s="133"/>
      <c r="D65" s="133"/>
      <c r="E65" s="133"/>
      <c r="F65" s="133"/>
      <c r="G65" s="133"/>
    </row>
    <row r="66" spans="1:7" x14ac:dyDescent="0.25">
      <c r="A66" s="179" t="s">
        <v>415</v>
      </c>
      <c r="B66" s="136">
        <f>+B67+B68+B69+B70+B71+B72+B73+B74+B75</f>
        <v>0</v>
      </c>
      <c r="C66" s="136">
        <f t="shared" ref="C66" si="32">+C67+C68+C69+C70+C71+C72+C73+C74+C75</f>
        <v>0</v>
      </c>
      <c r="D66" s="136">
        <f t="shared" ref="D66" si="33">+D67+D68+D69+D70+D71+D72+D73+D74+D75</f>
        <v>0</v>
      </c>
      <c r="E66" s="136">
        <f t="shared" ref="E66" si="34">+E67+E68+E69+E70+E71+E72+E73+E74+E75</f>
        <v>0</v>
      </c>
      <c r="F66" s="136">
        <f t="shared" ref="F66" si="35">+F67+F68+F69+F70+F71+F72+F73+F74+F75</f>
        <v>0</v>
      </c>
      <c r="G66" s="136">
        <f t="shared" ref="G66" si="36">+G67+G68+G69+G70+G71+G72+G73+G74+G75</f>
        <v>0</v>
      </c>
    </row>
    <row r="67" spans="1:7" x14ac:dyDescent="0.25">
      <c r="A67" s="155" t="s">
        <v>416</v>
      </c>
      <c r="B67" s="134">
        <v>0</v>
      </c>
      <c r="C67" s="133">
        <v>0</v>
      </c>
      <c r="D67" s="133">
        <f t="shared" ref="D67:D75" si="37">+B67+C67</f>
        <v>0</v>
      </c>
      <c r="E67" s="133">
        <v>0</v>
      </c>
      <c r="F67" s="133">
        <v>0</v>
      </c>
      <c r="G67" s="133">
        <f t="shared" ref="G67:G75" si="38">+B67-E67</f>
        <v>0</v>
      </c>
    </row>
    <row r="68" spans="1:7" x14ac:dyDescent="0.25">
      <c r="A68" s="155" t="s">
        <v>417</v>
      </c>
      <c r="B68" s="134">
        <v>0</v>
      </c>
      <c r="C68" s="133">
        <v>0</v>
      </c>
      <c r="D68" s="133">
        <f t="shared" si="37"/>
        <v>0</v>
      </c>
      <c r="E68" s="133">
        <v>0</v>
      </c>
      <c r="F68" s="133">
        <v>0</v>
      </c>
      <c r="G68" s="133">
        <f t="shared" si="38"/>
        <v>0</v>
      </c>
    </row>
    <row r="69" spans="1:7" x14ac:dyDescent="0.25">
      <c r="A69" s="155" t="s">
        <v>418</v>
      </c>
      <c r="B69" s="134">
        <v>0</v>
      </c>
      <c r="C69" s="133">
        <v>0</v>
      </c>
      <c r="D69" s="133">
        <f t="shared" si="37"/>
        <v>0</v>
      </c>
      <c r="E69" s="133">
        <v>0</v>
      </c>
      <c r="F69" s="133">
        <v>0</v>
      </c>
      <c r="G69" s="133">
        <f t="shared" si="38"/>
        <v>0</v>
      </c>
    </row>
    <row r="70" spans="1:7" x14ac:dyDescent="0.25">
      <c r="A70" s="155" t="s">
        <v>419</v>
      </c>
      <c r="B70" s="134">
        <v>0</v>
      </c>
      <c r="C70" s="133">
        <v>0</v>
      </c>
      <c r="D70" s="133">
        <f t="shared" si="37"/>
        <v>0</v>
      </c>
      <c r="E70" s="133">
        <v>0</v>
      </c>
      <c r="F70" s="133">
        <v>0</v>
      </c>
      <c r="G70" s="133">
        <f t="shared" si="38"/>
        <v>0</v>
      </c>
    </row>
    <row r="71" spans="1:7" x14ac:dyDescent="0.25">
      <c r="A71" s="155" t="s">
        <v>420</v>
      </c>
      <c r="B71" s="134">
        <v>0</v>
      </c>
      <c r="C71" s="133">
        <v>0</v>
      </c>
      <c r="D71" s="133">
        <f t="shared" si="37"/>
        <v>0</v>
      </c>
      <c r="E71" s="133">
        <v>0</v>
      </c>
      <c r="F71" s="133">
        <v>0</v>
      </c>
      <c r="G71" s="133">
        <f t="shared" si="38"/>
        <v>0</v>
      </c>
    </row>
    <row r="72" spans="1:7" x14ac:dyDescent="0.25">
      <c r="A72" s="155" t="s">
        <v>421</v>
      </c>
      <c r="B72" s="134">
        <v>0</v>
      </c>
      <c r="C72" s="133">
        <v>0</v>
      </c>
      <c r="D72" s="133">
        <f t="shared" si="37"/>
        <v>0</v>
      </c>
      <c r="E72" s="133">
        <v>0</v>
      </c>
      <c r="F72" s="133">
        <v>0</v>
      </c>
      <c r="G72" s="133">
        <f t="shared" si="38"/>
        <v>0</v>
      </c>
    </row>
    <row r="73" spans="1:7" x14ac:dyDescent="0.25">
      <c r="A73" s="155" t="s">
        <v>422</v>
      </c>
      <c r="B73" s="134">
        <v>0</v>
      </c>
      <c r="C73" s="133">
        <v>0</v>
      </c>
      <c r="D73" s="133">
        <f t="shared" si="37"/>
        <v>0</v>
      </c>
      <c r="E73" s="133">
        <v>0</v>
      </c>
      <c r="F73" s="133">
        <v>0</v>
      </c>
      <c r="G73" s="133">
        <f t="shared" si="38"/>
        <v>0</v>
      </c>
    </row>
    <row r="74" spans="1:7" x14ac:dyDescent="0.25">
      <c r="A74" s="155" t="s">
        <v>423</v>
      </c>
      <c r="B74" s="134">
        <v>0</v>
      </c>
      <c r="C74" s="133">
        <v>0</v>
      </c>
      <c r="D74" s="133">
        <f t="shared" si="37"/>
        <v>0</v>
      </c>
      <c r="E74" s="133">
        <v>0</v>
      </c>
      <c r="F74" s="133">
        <v>0</v>
      </c>
      <c r="G74" s="133">
        <f t="shared" si="38"/>
        <v>0</v>
      </c>
    </row>
    <row r="75" spans="1:7" x14ac:dyDescent="0.25">
      <c r="A75" s="155" t="s">
        <v>424</v>
      </c>
      <c r="B75" s="134">
        <v>0</v>
      </c>
      <c r="C75" s="133">
        <v>0</v>
      </c>
      <c r="D75" s="133">
        <f t="shared" si="37"/>
        <v>0</v>
      </c>
      <c r="E75" s="133">
        <v>0</v>
      </c>
      <c r="F75" s="133">
        <v>0</v>
      </c>
      <c r="G75" s="133">
        <f t="shared" si="38"/>
        <v>0</v>
      </c>
    </row>
    <row r="76" spans="1:7" x14ac:dyDescent="0.25">
      <c r="A76" s="155"/>
      <c r="B76" s="134"/>
      <c r="C76" s="133"/>
      <c r="D76" s="133"/>
      <c r="E76" s="133"/>
      <c r="F76" s="133"/>
      <c r="G76" s="133"/>
    </row>
    <row r="77" spans="1:7" x14ac:dyDescent="0.25">
      <c r="A77" s="179" t="s">
        <v>425</v>
      </c>
      <c r="B77" s="136">
        <f>+B78+B79+B80+B81</f>
        <v>0</v>
      </c>
      <c r="C77" s="136">
        <f t="shared" ref="C77" si="39">+C78+C79+C80+C81</f>
        <v>0</v>
      </c>
      <c r="D77" s="136">
        <f t="shared" ref="D77" si="40">+D78+D79+D80+D81</f>
        <v>0</v>
      </c>
      <c r="E77" s="136">
        <f t="shared" ref="E77" si="41">+E78+E79+E80+E81</f>
        <v>0</v>
      </c>
      <c r="F77" s="136">
        <f t="shared" ref="F77" si="42">+F78+F79+F80+F81</f>
        <v>0</v>
      </c>
      <c r="G77" s="136">
        <f t="shared" ref="G77" si="43">+G78+G79+G80+G81</f>
        <v>0</v>
      </c>
    </row>
    <row r="78" spans="1:7" x14ac:dyDescent="0.25">
      <c r="A78" s="155" t="s">
        <v>426</v>
      </c>
      <c r="B78" s="134">
        <v>0</v>
      </c>
      <c r="C78" s="133">
        <v>0</v>
      </c>
      <c r="D78" s="133">
        <f t="shared" ref="D78:D81" si="44">+B78+C78</f>
        <v>0</v>
      </c>
      <c r="E78" s="133">
        <v>0</v>
      </c>
      <c r="F78" s="133">
        <v>0</v>
      </c>
      <c r="G78" s="133">
        <f t="shared" ref="G78:G81" si="45">+B78-E78</f>
        <v>0</v>
      </c>
    </row>
    <row r="79" spans="1:7" ht="30" x14ac:dyDescent="0.25">
      <c r="A79" s="165" t="s">
        <v>427</v>
      </c>
      <c r="B79" s="134">
        <v>0</v>
      </c>
      <c r="C79" s="133">
        <v>0</v>
      </c>
      <c r="D79" s="133">
        <f t="shared" si="44"/>
        <v>0</v>
      </c>
      <c r="E79" s="133">
        <v>0</v>
      </c>
      <c r="F79" s="133">
        <v>0</v>
      </c>
      <c r="G79" s="133">
        <f t="shared" si="45"/>
        <v>0</v>
      </c>
    </row>
    <row r="80" spans="1:7" x14ac:dyDescent="0.25">
      <c r="A80" s="155" t="s">
        <v>428</v>
      </c>
      <c r="B80" s="134">
        <v>0</v>
      </c>
      <c r="C80" s="133">
        <v>0</v>
      </c>
      <c r="D80" s="133">
        <f t="shared" si="44"/>
        <v>0</v>
      </c>
      <c r="E80" s="133">
        <v>0</v>
      </c>
      <c r="F80" s="133">
        <v>0</v>
      </c>
      <c r="G80" s="133">
        <f t="shared" si="45"/>
        <v>0</v>
      </c>
    </row>
    <row r="81" spans="1:7" x14ac:dyDescent="0.25">
      <c r="A81" s="155" t="s">
        <v>429</v>
      </c>
      <c r="B81" s="134">
        <v>0</v>
      </c>
      <c r="C81" s="133">
        <v>0</v>
      </c>
      <c r="D81" s="133">
        <f t="shared" si="44"/>
        <v>0</v>
      </c>
      <c r="E81" s="133">
        <v>0</v>
      </c>
      <c r="F81" s="133">
        <v>0</v>
      </c>
      <c r="G81" s="133">
        <f t="shared" si="45"/>
        <v>0</v>
      </c>
    </row>
    <row r="82" spans="1:7" x14ac:dyDescent="0.25">
      <c r="A82" s="155"/>
      <c r="B82" s="134"/>
      <c r="C82" s="133"/>
      <c r="D82" s="133"/>
      <c r="E82" s="133"/>
      <c r="F82" s="133"/>
      <c r="G82" s="133"/>
    </row>
    <row r="83" spans="1:7" x14ac:dyDescent="0.25">
      <c r="A83" s="179" t="s">
        <v>383</v>
      </c>
      <c r="B83" s="136">
        <f>+B9+B46</f>
        <v>31593536</v>
      </c>
      <c r="C83" s="136">
        <f t="shared" ref="C83:G83" si="46">+C9+C46</f>
        <v>1697547.19</v>
      </c>
      <c r="D83" s="136">
        <f t="shared" si="46"/>
        <v>33291083.190000001</v>
      </c>
      <c r="E83" s="136">
        <f t="shared" si="46"/>
        <v>31549541.409999996</v>
      </c>
      <c r="F83" s="136">
        <f t="shared" si="46"/>
        <v>31467200.409999996</v>
      </c>
      <c r="G83" s="136">
        <f t="shared" si="46"/>
        <v>1741541.7800000049</v>
      </c>
    </row>
    <row r="84" spans="1:7" ht="15.75" thickBot="1" x14ac:dyDescent="0.3">
      <c r="A84" s="178"/>
      <c r="B84" s="156"/>
      <c r="C84" s="157"/>
      <c r="D84" s="157"/>
      <c r="E84" s="157"/>
      <c r="F84" s="157"/>
      <c r="G84" s="157"/>
    </row>
    <row r="85" spans="1:7" x14ac:dyDescent="0.25"/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3"/>
  <sheetViews>
    <sheetView workbookViewId="0">
      <selection activeCell="G31" sqref="G31"/>
    </sheetView>
  </sheetViews>
  <sheetFormatPr baseColWidth="10" defaultColWidth="0" defaultRowHeight="15" zeroHeight="1" x14ac:dyDescent="0.25"/>
  <cols>
    <col min="1" max="1" width="45.7109375" style="86" customWidth="1"/>
    <col min="2" max="7" width="17.7109375" style="86" customWidth="1"/>
    <col min="8" max="16384" width="11.42578125" style="86" hidden="1"/>
  </cols>
  <sheetData>
    <row r="1" spans="1:7" x14ac:dyDescent="0.25">
      <c r="A1" s="244" t="str">
        <f>+'Edo de sit financiera detallado'!A1:G1</f>
        <v>Instituto Estatal de Transparencia, Acceso a la información Pública y Protección de Datos Personales</v>
      </c>
      <c r="B1" s="245"/>
      <c r="C1" s="245"/>
      <c r="D1" s="245"/>
      <c r="E1" s="245"/>
      <c r="F1" s="245"/>
      <c r="G1" s="306"/>
    </row>
    <row r="2" spans="1:7" x14ac:dyDescent="0.25">
      <c r="A2" s="285" t="s">
        <v>302</v>
      </c>
      <c r="B2" s="286"/>
      <c r="C2" s="286"/>
      <c r="D2" s="286"/>
      <c r="E2" s="286"/>
      <c r="F2" s="286"/>
      <c r="G2" s="307"/>
    </row>
    <row r="3" spans="1:7" x14ac:dyDescent="0.25">
      <c r="A3" s="285" t="s">
        <v>431</v>
      </c>
      <c r="B3" s="286"/>
      <c r="C3" s="286"/>
      <c r="D3" s="286"/>
      <c r="E3" s="286"/>
      <c r="F3" s="286"/>
      <c r="G3" s="307"/>
    </row>
    <row r="4" spans="1:7" x14ac:dyDescent="0.25">
      <c r="A4" s="285" t="s">
        <v>573</v>
      </c>
      <c r="B4" s="286"/>
      <c r="C4" s="286"/>
      <c r="D4" s="286"/>
      <c r="E4" s="286"/>
      <c r="F4" s="286"/>
      <c r="G4" s="307"/>
    </row>
    <row r="5" spans="1:7" ht="15.75" thickBot="1" x14ac:dyDescent="0.3">
      <c r="A5" s="288" t="s">
        <v>1</v>
      </c>
      <c r="B5" s="289"/>
      <c r="C5" s="289"/>
      <c r="D5" s="289"/>
      <c r="E5" s="289"/>
      <c r="F5" s="289"/>
      <c r="G5" s="308"/>
    </row>
    <row r="6" spans="1:7" ht="15.75" thickBot="1" x14ac:dyDescent="0.3">
      <c r="A6" s="277" t="s">
        <v>4</v>
      </c>
      <c r="B6" s="259" t="s">
        <v>304</v>
      </c>
      <c r="C6" s="260"/>
      <c r="D6" s="260"/>
      <c r="E6" s="260"/>
      <c r="F6" s="261"/>
      <c r="G6" s="264" t="s">
        <v>305</v>
      </c>
    </row>
    <row r="7" spans="1:7" ht="30.75" thickBot="1" x14ac:dyDescent="0.3">
      <c r="A7" s="279"/>
      <c r="B7" s="20" t="s">
        <v>189</v>
      </c>
      <c r="C7" s="20" t="s">
        <v>306</v>
      </c>
      <c r="D7" s="20" t="s">
        <v>307</v>
      </c>
      <c r="E7" s="20" t="s">
        <v>432</v>
      </c>
      <c r="F7" s="20" t="s">
        <v>207</v>
      </c>
      <c r="G7" s="265"/>
    </row>
    <row r="8" spans="1:7" x14ac:dyDescent="0.25">
      <c r="A8" s="182" t="s">
        <v>433</v>
      </c>
      <c r="B8" s="76">
        <f>+B9+B10+B11+B14+B15+B18</f>
        <v>26607789</v>
      </c>
      <c r="C8" s="76">
        <f t="shared" ref="C8:G8" si="0">+C9+C10+C11+C14+C15+C18</f>
        <v>-134648.26</v>
      </c>
      <c r="D8" s="76">
        <f t="shared" si="0"/>
        <v>26473140.739999998</v>
      </c>
      <c r="E8" s="76">
        <f t="shared" si="0"/>
        <v>25546497.359999999</v>
      </c>
      <c r="F8" s="76">
        <f t="shared" si="0"/>
        <v>25464156.359999999</v>
      </c>
      <c r="G8" s="76">
        <f t="shared" si="0"/>
        <v>926643.37999999896</v>
      </c>
    </row>
    <row r="9" spans="1:7" x14ac:dyDescent="0.25">
      <c r="A9" s="183" t="s">
        <v>434</v>
      </c>
      <c r="B9" s="188">
        <v>26607789</v>
      </c>
      <c r="C9" s="189">
        <v>-134648.26</v>
      </c>
      <c r="D9" s="189">
        <f>+B9+C9</f>
        <v>26473140.739999998</v>
      </c>
      <c r="E9" s="189">
        <v>25546497.359999999</v>
      </c>
      <c r="F9" s="189">
        <v>25464156.359999999</v>
      </c>
      <c r="G9" s="189">
        <f>+D9-E9</f>
        <v>926643.37999999896</v>
      </c>
    </row>
    <row r="10" spans="1:7" x14ac:dyDescent="0.25">
      <c r="A10" s="183" t="s">
        <v>435</v>
      </c>
      <c r="B10" s="129">
        <v>0</v>
      </c>
      <c r="C10" s="102">
        <v>0</v>
      </c>
      <c r="D10" s="102">
        <f>+B10+C10</f>
        <v>0</v>
      </c>
      <c r="E10" s="102">
        <v>0</v>
      </c>
      <c r="F10" s="102">
        <v>0</v>
      </c>
      <c r="G10" s="102">
        <f>+D10-E10</f>
        <v>0</v>
      </c>
    </row>
    <row r="11" spans="1:7" x14ac:dyDescent="0.25">
      <c r="A11" s="183" t="s">
        <v>436</v>
      </c>
      <c r="B11" s="76">
        <f>+B12+B13</f>
        <v>0</v>
      </c>
      <c r="C11" s="76">
        <f t="shared" ref="C11:G11" si="1">+C12+C13</f>
        <v>0</v>
      </c>
      <c r="D11" s="76">
        <f t="shared" si="1"/>
        <v>0</v>
      </c>
      <c r="E11" s="76">
        <f t="shared" si="1"/>
        <v>0</v>
      </c>
      <c r="F11" s="76">
        <f t="shared" si="1"/>
        <v>0</v>
      </c>
      <c r="G11" s="76">
        <f t="shared" si="1"/>
        <v>0</v>
      </c>
    </row>
    <row r="12" spans="1:7" x14ac:dyDescent="0.25">
      <c r="A12" s="183" t="s">
        <v>437</v>
      </c>
      <c r="B12" s="129">
        <v>0</v>
      </c>
      <c r="C12" s="102">
        <v>0</v>
      </c>
      <c r="D12" s="102">
        <f>+B12+C12</f>
        <v>0</v>
      </c>
      <c r="E12" s="102">
        <v>0</v>
      </c>
      <c r="F12" s="102">
        <v>0</v>
      </c>
      <c r="G12" s="102">
        <f>+D12-E12</f>
        <v>0</v>
      </c>
    </row>
    <row r="13" spans="1:7" x14ac:dyDescent="0.25">
      <c r="A13" s="183" t="s">
        <v>438</v>
      </c>
      <c r="B13" s="129">
        <v>0</v>
      </c>
      <c r="C13" s="102">
        <v>0</v>
      </c>
      <c r="D13" s="102">
        <f t="shared" ref="D13:D14" si="2">+B13+C13</f>
        <v>0</v>
      </c>
      <c r="E13" s="102">
        <v>0</v>
      </c>
      <c r="F13" s="102">
        <v>0</v>
      </c>
      <c r="G13" s="102">
        <f t="shared" ref="G13:G14" si="3">+D13-E13</f>
        <v>0</v>
      </c>
    </row>
    <row r="14" spans="1:7" x14ac:dyDescent="0.25">
      <c r="A14" s="183" t="s">
        <v>439</v>
      </c>
      <c r="B14" s="129">
        <v>0</v>
      </c>
      <c r="C14" s="102">
        <v>0</v>
      </c>
      <c r="D14" s="102">
        <f t="shared" si="2"/>
        <v>0</v>
      </c>
      <c r="E14" s="102">
        <v>0</v>
      </c>
      <c r="F14" s="102">
        <v>0</v>
      </c>
      <c r="G14" s="102">
        <f t="shared" si="3"/>
        <v>0</v>
      </c>
    </row>
    <row r="15" spans="1:7" ht="45" x14ac:dyDescent="0.25">
      <c r="A15" s="183" t="s">
        <v>440</v>
      </c>
      <c r="B15" s="76">
        <f>+B16+B17</f>
        <v>0</v>
      </c>
      <c r="C15" s="76">
        <f t="shared" ref="C15:G15" si="4">+C16+C17</f>
        <v>0</v>
      </c>
      <c r="D15" s="76">
        <f t="shared" si="4"/>
        <v>0</v>
      </c>
      <c r="E15" s="76">
        <f t="shared" si="4"/>
        <v>0</v>
      </c>
      <c r="F15" s="76">
        <f t="shared" si="4"/>
        <v>0</v>
      </c>
      <c r="G15" s="76">
        <f t="shared" si="4"/>
        <v>0</v>
      </c>
    </row>
    <row r="16" spans="1:7" x14ac:dyDescent="0.25">
      <c r="A16" s="184" t="s">
        <v>441</v>
      </c>
      <c r="B16" s="129">
        <v>0</v>
      </c>
      <c r="C16" s="102">
        <v>0</v>
      </c>
      <c r="D16" s="102">
        <f>+B16+C16</f>
        <v>0</v>
      </c>
      <c r="E16" s="102">
        <v>0</v>
      </c>
      <c r="F16" s="102">
        <v>0</v>
      </c>
      <c r="G16" s="102">
        <f>+D16-E16</f>
        <v>0</v>
      </c>
    </row>
    <row r="17" spans="1:7" x14ac:dyDescent="0.25">
      <c r="A17" s="184" t="s">
        <v>442</v>
      </c>
      <c r="B17" s="129">
        <v>0</v>
      </c>
      <c r="C17" s="102">
        <v>0</v>
      </c>
      <c r="D17" s="102">
        <f t="shared" ref="D17" si="5">+B17+C17</f>
        <v>0</v>
      </c>
      <c r="E17" s="102">
        <v>0</v>
      </c>
      <c r="F17" s="102">
        <v>0</v>
      </c>
      <c r="G17" s="102">
        <f t="shared" ref="G17" si="6">+D17-E17</f>
        <v>0</v>
      </c>
    </row>
    <row r="18" spans="1:7" x14ac:dyDescent="0.25">
      <c r="A18" s="183" t="s">
        <v>443</v>
      </c>
      <c r="B18" s="129">
        <v>0</v>
      </c>
      <c r="C18" s="102">
        <v>0</v>
      </c>
      <c r="D18" s="102">
        <f t="shared" ref="D18" si="7">+B18+C18</f>
        <v>0</v>
      </c>
      <c r="E18" s="102">
        <v>0</v>
      </c>
      <c r="F18" s="102">
        <v>0</v>
      </c>
      <c r="G18" s="102">
        <f t="shared" ref="G18" si="8">+D18-E18</f>
        <v>0</v>
      </c>
    </row>
    <row r="19" spans="1:7" x14ac:dyDescent="0.25">
      <c r="A19" s="183"/>
      <c r="B19" s="76"/>
      <c r="C19" s="77"/>
      <c r="D19" s="77"/>
      <c r="E19" s="77"/>
      <c r="F19" s="77"/>
      <c r="G19" s="77"/>
    </row>
    <row r="20" spans="1:7" x14ac:dyDescent="0.25">
      <c r="A20" s="182" t="s">
        <v>444</v>
      </c>
      <c r="B20" s="76">
        <f>+B21+B22+B23+B26+B27+B30</f>
        <v>0</v>
      </c>
      <c r="C20" s="76">
        <f t="shared" ref="C20" si="9">+C21+C22+C23+C26+C27+C30</f>
        <v>0</v>
      </c>
      <c r="D20" s="76">
        <f t="shared" ref="D20" si="10">+D21+D22+D23+D26+D27+D30</f>
        <v>0</v>
      </c>
      <c r="E20" s="76">
        <f t="shared" ref="E20" si="11">+E21+E22+E23+E26+E27+E30</f>
        <v>0</v>
      </c>
      <c r="F20" s="76">
        <f t="shared" ref="F20" si="12">+F21+F22+F23+F26+F27+F30</f>
        <v>0</v>
      </c>
      <c r="G20" s="76">
        <f t="shared" ref="G20" si="13">+G21+G22+G23+G26+G27+G30</f>
        <v>0</v>
      </c>
    </row>
    <row r="21" spans="1:7" x14ac:dyDescent="0.25">
      <c r="A21" s="183" t="s">
        <v>434</v>
      </c>
      <c r="B21" s="129">
        <v>0</v>
      </c>
      <c r="C21" s="102">
        <v>0</v>
      </c>
      <c r="D21" s="102">
        <f>+B21+C21</f>
        <v>0</v>
      </c>
      <c r="E21" s="102">
        <v>0</v>
      </c>
      <c r="F21" s="102">
        <v>0</v>
      </c>
      <c r="G21" s="102">
        <f>+D21-E21</f>
        <v>0</v>
      </c>
    </row>
    <row r="22" spans="1:7" x14ac:dyDescent="0.25">
      <c r="A22" s="183" t="s">
        <v>435</v>
      </c>
      <c r="B22" s="129">
        <v>0</v>
      </c>
      <c r="C22" s="102">
        <v>0</v>
      </c>
      <c r="D22" s="102">
        <f>+B22+C22</f>
        <v>0</v>
      </c>
      <c r="E22" s="102">
        <v>0</v>
      </c>
      <c r="F22" s="102">
        <v>0</v>
      </c>
      <c r="G22" s="102">
        <f>+D22-E22</f>
        <v>0</v>
      </c>
    </row>
    <row r="23" spans="1:7" x14ac:dyDescent="0.25">
      <c r="A23" s="183" t="s">
        <v>436</v>
      </c>
      <c r="B23" s="76">
        <f>+B24+B25</f>
        <v>0</v>
      </c>
      <c r="C23" s="76">
        <f t="shared" ref="C23" si="14">+C24+C25</f>
        <v>0</v>
      </c>
      <c r="D23" s="76">
        <f t="shared" ref="D23" si="15">+D24+D25</f>
        <v>0</v>
      </c>
      <c r="E23" s="76">
        <f t="shared" ref="E23" si="16">+E24+E25</f>
        <v>0</v>
      </c>
      <c r="F23" s="76">
        <f t="shared" ref="F23" si="17">+F24+F25</f>
        <v>0</v>
      </c>
      <c r="G23" s="76">
        <f t="shared" ref="G23" si="18">+G24+G25</f>
        <v>0</v>
      </c>
    </row>
    <row r="24" spans="1:7" x14ac:dyDescent="0.25">
      <c r="A24" s="183" t="s">
        <v>437</v>
      </c>
      <c r="B24" s="129">
        <v>0</v>
      </c>
      <c r="C24" s="102">
        <v>0</v>
      </c>
      <c r="D24" s="102">
        <f>+B24+C24</f>
        <v>0</v>
      </c>
      <c r="E24" s="102">
        <v>0</v>
      </c>
      <c r="F24" s="102">
        <v>0</v>
      </c>
      <c r="G24" s="102">
        <f>+D24-E24</f>
        <v>0</v>
      </c>
    </row>
    <row r="25" spans="1:7" x14ac:dyDescent="0.25">
      <c r="A25" s="183" t="s">
        <v>438</v>
      </c>
      <c r="B25" s="129">
        <v>0</v>
      </c>
      <c r="C25" s="102">
        <v>0</v>
      </c>
      <c r="D25" s="102">
        <f t="shared" ref="D25:D26" si="19">+B25+C25</f>
        <v>0</v>
      </c>
      <c r="E25" s="102">
        <v>0</v>
      </c>
      <c r="F25" s="102">
        <v>0</v>
      </c>
      <c r="G25" s="102">
        <f t="shared" ref="G25:G26" si="20">+D25-E25</f>
        <v>0</v>
      </c>
    </row>
    <row r="26" spans="1:7" x14ac:dyDescent="0.25">
      <c r="A26" s="183" t="s">
        <v>439</v>
      </c>
      <c r="B26" s="129">
        <v>0</v>
      </c>
      <c r="C26" s="102">
        <v>0</v>
      </c>
      <c r="D26" s="102">
        <f t="shared" si="19"/>
        <v>0</v>
      </c>
      <c r="E26" s="102">
        <v>0</v>
      </c>
      <c r="F26" s="102">
        <v>0</v>
      </c>
      <c r="G26" s="102">
        <f t="shared" si="20"/>
        <v>0</v>
      </c>
    </row>
    <row r="27" spans="1:7" ht="45" x14ac:dyDescent="0.25">
      <c r="A27" s="183" t="s">
        <v>440</v>
      </c>
      <c r="B27" s="76">
        <f>+B28+B29</f>
        <v>0</v>
      </c>
      <c r="C27" s="76">
        <f t="shared" ref="C27" si="21">+C28+C29</f>
        <v>0</v>
      </c>
      <c r="D27" s="76">
        <f t="shared" ref="D27" si="22">+D28+D29</f>
        <v>0</v>
      </c>
      <c r="E27" s="76">
        <f t="shared" ref="E27" si="23">+E28+E29</f>
        <v>0</v>
      </c>
      <c r="F27" s="76">
        <f t="shared" ref="F27" si="24">+F28+F29</f>
        <v>0</v>
      </c>
      <c r="G27" s="76">
        <f t="shared" ref="G27" si="25">+G28+G29</f>
        <v>0</v>
      </c>
    </row>
    <row r="28" spans="1:7" x14ac:dyDescent="0.25">
      <c r="A28" s="184" t="s">
        <v>441</v>
      </c>
      <c r="B28" s="129">
        <v>0</v>
      </c>
      <c r="C28" s="102">
        <v>0</v>
      </c>
      <c r="D28" s="102">
        <f>+B28+C28</f>
        <v>0</v>
      </c>
      <c r="E28" s="102">
        <v>0</v>
      </c>
      <c r="F28" s="102">
        <v>0</v>
      </c>
      <c r="G28" s="102">
        <f>+D28-E28</f>
        <v>0</v>
      </c>
    </row>
    <row r="29" spans="1:7" x14ac:dyDescent="0.25">
      <c r="A29" s="184" t="s">
        <v>442</v>
      </c>
      <c r="B29" s="129">
        <v>0</v>
      </c>
      <c r="C29" s="102">
        <v>0</v>
      </c>
      <c r="D29" s="102">
        <f t="shared" ref="D29:D30" si="26">+B29+C29</f>
        <v>0</v>
      </c>
      <c r="E29" s="102">
        <v>0</v>
      </c>
      <c r="F29" s="102">
        <v>0</v>
      </c>
      <c r="G29" s="102">
        <f t="shared" ref="G29:G30" si="27">+D29-E29</f>
        <v>0</v>
      </c>
    </row>
    <row r="30" spans="1:7" x14ac:dyDescent="0.25">
      <c r="A30" s="183" t="s">
        <v>443</v>
      </c>
      <c r="B30" s="129">
        <v>0</v>
      </c>
      <c r="C30" s="102">
        <v>0</v>
      </c>
      <c r="D30" s="102">
        <f t="shared" si="26"/>
        <v>0</v>
      </c>
      <c r="E30" s="102">
        <v>0</v>
      </c>
      <c r="F30" s="102">
        <v>0</v>
      </c>
      <c r="G30" s="102">
        <f t="shared" si="27"/>
        <v>0</v>
      </c>
    </row>
    <row r="31" spans="1:7" ht="30" x14ac:dyDescent="0.25">
      <c r="A31" s="182" t="s">
        <v>445</v>
      </c>
      <c r="B31" s="76">
        <f>+B8+B20</f>
        <v>26607789</v>
      </c>
      <c r="C31" s="76">
        <f t="shared" ref="C31:G31" si="28">+C8+C20</f>
        <v>-134648.26</v>
      </c>
      <c r="D31" s="76">
        <f t="shared" si="28"/>
        <v>26473140.739999998</v>
      </c>
      <c r="E31" s="76">
        <f t="shared" si="28"/>
        <v>25546497.359999999</v>
      </c>
      <c r="F31" s="76">
        <f t="shared" si="28"/>
        <v>25464156.359999999</v>
      </c>
      <c r="G31" s="76">
        <f t="shared" si="28"/>
        <v>926643.37999999896</v>
      </c>
    </row>
    <row r="32" spans="1:7" ht="15.75" thickBot="1" x14ac:dyDescent="0.3">
      <c r="A32" s="185"/>
      <c r="B32" s="186"/>
      <c r="C32" s="187"/>
      <c r="D32" s="187"/>
      <c r="E32" s="187"/>
      <c r="F32" s="187"/>
      <c r="G32" s="187"/>
    </row>
    <row r="33" x14ac:dyDescent="0.25"/>
  </sheetData>
  <mergeCells count="8">
    <mergeCell ref="A6:A7"/>
    <mergeCell ref="B6:F6"/>
    <mergeCell ref="G6:G7"/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paperSize="9" orientation="landscape" r:id="rId1"/>
  <ignoredErrors>
    <ignoredError sqref="D15:G15 D11:G11 D23:G2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Edo de sit financiera detallado</vt:lpstr>
      <vt:lpstr>informe analitico y otros pasiv</vt:lpstr>
      <vt:lpstr>inf analit obligaciones diferen</vt:lpstr>
      <vt:lpstr>Balance presupuestario</vt:lpstr>
      <vt:lpstr>Edo analit ing detallado</vt:lpstr>
      <vt:lpstr>Clasif x objeto de gasto</vt:lpstr>
      <vt:lpstr>Clasificación Admiva</vt:lpstr>
      <vt:lpstr>Clasificación Funcional</vt:lpstr>
      <vt:lpstr>Clasif serv personales x catego</vt:lpstr>
      <vt:lpstr>Proyección de ingresos</vt:lpstr>
      <vt:lpstr>Proyección de Egresos</vt:lpstr>
      <vt:lpstr>Resultado de Ingresos</vt:lpstr>
      <vt:lpstr>Resultado de Egresos</vt:lpstr>
      <vt:lpstr>Informe sobre estudios actuaria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 Ricardo Cachón Pérez</dc:creator>
  <cp:lastModifiedBy>Administracion</cp:lastModifiedBy>
  <cp:lastPrinted>2016-10-19T16:09:57Z</cp:lastPrinted>
  <dcterms:created xsi:type="dcterms:W3CDTF">2016-10-19T14:33:04Z</dcterms:created>
  <dcterms:modified xsi:type="dcterms:W3CDTF">2019-04-22T20:12:49Z</dcterms:modified>
</cp:coreProperties>
</file>